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6380" windowHeight="8190" tabRatio="500" activeTab="0"/>
  </bookViews>
  <sheets>
    <sheet name="Nabídkový list" sheetId="1" r:id="rId1"/>
  </sheets>
  <definedNames/>
  <calcPr calcId="162913"/>
  <extLst/>
</workbook>
</file>

<file path=xl/sharedStrings.xml><?xml version="1.0" encoding="utf-8"?>
<sst xmlns="http://schemas.openxmlformats.org/spreadsheetml/2006/main" count="1003" uniqueCount="402">
  <si>
    <t>cena celkem za zakázku bez DPH:</t>
  </si>
  <si>
    <t>cena celkem za zakázku včetně DPH:</t>
  </si>
  <si>
    <t>Místo dodání:</t>
  </si>
  <si>
    <t>Převezme:</t>
  </si>
  <si>
    <t>Číslo položky</t>
  </si>
  <si>
    <t>P/N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</si>
  <si>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</si>
  <si>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</si>
  <si>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</si>
  <si>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</si>
  <si>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</si>
  <si>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</si>
  <si>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</si>
  <si>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</si>
  <si>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Název dodavatele:</t>
  </si>
  <si>
    <t>IČ:</t>
  </si>
  <si>
    <t>Kontaktní osoba ve věci VZ:</t>
  </si>
  <si>
    <t>Telefon:</t>
  </si>
  <si>
    <t>Email:</t>
  </si>
  <si>
    <t>Typ tiskárny</t>
  </si>
  <si>
    <t xml:space="preserve">CANON IR4225 </t>
  </si>
  <si>
    <t>CANON ADV iR5235i</t>
  </si>
  <si>
    <t>canon PIXMA ip110</t>
  </si>
  <si>
    <t>Kyocera TASKalfa 3252ci</t>
  </si>
  <si>
    <t>Triumph Adler 2507ci</t>
  </si>
  <si>
    <t>OfficeJet 202 Mobile Printer</t>
  </si>
  <si>
    <t>Krajská veterinární správa SVS pro Pardubický kraj, Husova 1747, 530 03 Pardubice</t>
  </si>
  <si>
    <t>Ústřední veterinární správa, Státní veterinární správy, Slezská 100/7, 120 00  Praha 2</t>
  </si>
  <si>
    <t>Městská veterinární správa Praha, Na Kozačce 870/3, 120 00 Praha 2</t>
  </si>
  <si>
    <t>Krajská veterinární správa SVS pro Plzeňský kraj, Družstevní 1846/13, 301 00 Plzeň</t>
  </si>
  <si>
    <t>C-EXV 39</t>
  </si>
  <si>
    <t>C-EXV 29 BK</t>
  </si>
  <si>
    <t>C-EXV 29 Y</t>
  </si>
  <si>
    <t>C-EXV 29 M</t>
  </si>
  <si>
    <t>C-EXV 29 C</t>
  </si>
  <si>
    <t>CK8511K</t>
  </si>
  <si>
    <t>CK8511C</t>
  </si>
  <si>
    <t>CK8511M</t>
  </si>
  <si>
    <t>CK8511Y</t>
  </si>
  <si>
    <t>W2211X</t>
  </si>
  <si>
    <t>W2212X</t>
  </si>
  <si>
    <t>W2213X</t>
  </si>
  <si>
    <t>W2210X</t>
  </si>
  <si>
    <t>PGI-35BK</t>
  </si>
  <si>
    <t>PGI-36</t>
  </si>
  <si>
    <t>TK-8335C</t>
  </si>
  <si>
    <t>TK-8335M</t>
  </si>
  <si>
    <t>TK-8335Y</t>
  </si>
  <si>
    <t>TK-8335K</t>
  </si>
  <si>
    <t>HP Color LAserJet MFP M283Fdw</t>
  </si>
  <si>
    <t>C2P10AE</t>
  </si>
  <si>
    <t>C2P11AE</t>
  </si>
  <si>
    <t>MLT-D204L</t>
  </si>
  <si>
    <t>TN-2220</t>
  </si>
  <si>
    <t>C-EXV14</t>
  </si>
  <si>
    <t>CK-8512K</t>
  </si>
  <si>
    <t>Samsung M3325ND</t>
  </si>
  <si>
    <t>Brother DCP7065</t>
  </si>
  <si>
    <t>Canon LBP2900</t>
  </si>
  <si>
    <t>Canon IR2018</t>
  </si>
  <si>
    <t>Canon MF4430</t>
  </si>
  <si>
    <t>OKI MB472</t>
  </si>
  <si>
    <t>Triumph Adler TA 3207ci</t>
  </si>
  <si>
    <t>Krajská veterinární správa SVS pro Jihomoravský kraj, Palackého třída 1309/174, 612 00 Brno</t>
  </si>
  <si>
    <t>RNDr. Zdeněk Farka, tel. 606 637 777</t>
  </si>
  <si>
    <t>TN-3280</t>
  </si>
  <si>
    <t>CRG-716Bk</t>
  </si>
  <si>
    <t>CRG-716C</t>
  </si>
  <si>
    <t>CRG-716M</t>
  </si>
  <si>
    <t>CRG-716Y</t>
  </si>
  <si>
    <t>Q2612A</t>
  </si>
  <si>
    <t>Q5949A</t>
  </si>
  <si>
    <t>CC530A</t>
  </si>
  <si>
    <t>CC531A</t>
  </si>
  <si>
    <t>CC532A</t>
  </si>
  <si>
    <t>CC533A</t>
  </si>
  <si>
    <t>CB540A</t>
  </si>
  <si>
    <t>CB541A</t>
  </si>
  <si>
    <t>CB542A</t>
  </si>
  <si>
    <t>CB543A</t>
  </si>
  <si>
    <t>CE250X</t>
  </si>
  <si>
    <t>CE251A</t>
  </si>
  <si>
    <t>CE252A</t>
  </si>
  <si>
    <t>CE253A</t>
  </si>
  <si>
    <t>CE260X</t>
  </si>
  <si>
    <t>CE261A</t>
  </si>
  <si>
    <t>CE262A</t>
  </si>
  <si>
    <t>CE263A</t>
  </si>
  <si>
    <t>CF230X</t>
  </si>
  <si>
    <t>CB436A</t>
  </si>
  <si>
    <t>CE285A</t>
  </si>
  <si>
    <t>CE278A</t>
  </si>
  <si>
    <t>CF350A</t>
  </si>
  <si>
    <t>CF351A</t>
  </si>
  <si>
    <t>CF352A</t>
  </si>
  <si>
    <t>CF353A</t>
  </si>
  <si>
    <t>Q7553X</t>
  </si>
  <si>
    <t>CF280X</t>
  </si>
  <si>
    <t>CF410A</t>
  </si>
  <si>
    <t>CF411A</t>
  </si>
  <si>
    <t>CF412A</t>
  </si>
  <si>
    <t>CF413A</t>
  </si>
  <si>
    <t>CF283A</t>
  </si>
  <si>
    <t>CE505X</t>
  </si>
  <si>
    <t>CE255X</t>
  </si>
  <si>
    <t>TK8335K</t>
  </si>
  <si>
    <t>MT106B</t>
  </si>
  <si>
    <t>44973536 Bk</t>
  </si>
  <si>
    <t>44973535 C</t>
  </si>
  <si>
    <t>44973534 M</t>
  </si>
  <si>
    <t>44973533 Y</t>
  </si>
  <si>
    <t>AR-016T</t>
  </si>
  <si>
    <t>MX-235GT</t>
  </si>
  <si>
    <t>AR-202 LT</t>
  </si>
  <si>
    <t>BROTHER MFC-8880DN</t>
  </si>
  <si>
    <t>CANON MF8030 Cn</t>
  </si>
  <si>
    <t>HP 1160, HP 1320</t>
  </si>
  <si>
    <t>HP CM 2320, CM 320fxi , Pro 400 color</t>
  </si>
  <si>
    <t>HP CM1312</t>
  </si>
  <si>
    <t>HP CP3525dm</t>
  </si>
  <si>
    <t>HP CP4525ND</t>
  </si>
  <si>
    <t>HP M 227sdn</t>
  </si>
  <si>
    <t>HP M1120n, LJ M1522n, P1505</t>
  </si>
  <si>
    <t>HP M1132, M1212nf, P1102, P1006</t>
  </si>
  <si>
    <t xml:space="preserve">HP M1536 dnf, P1566, P1606DN, </t>
  </si>
  <si>
    <t>HP M177fm</t>
  </si>
  <si>
    <t>HP M2727 nfs, P 2015x</t>
  </si>
  <si>
    <t>HP M425dn</t>
  </si>
  <si>
    <t>HP M477FDN</t>
  </si>
  <si>
    <t>HP MFP M125nw</t>
  </si>
  <si>
    <t>HP Officejet 100 Mobile Printer,  H470 b, 150 Mobile All-in-one</t>
  </si>
  <si>
    <t>HP P2055d</t>
  </si>
  <si>
    <t>HP P3015d</t>
  </si>
  <si>
    <t>KYOCERA3251ci</t>
  </si>
  <si>
    <t>MINOLTA DI2011</t>
  </si>
  <si>
    <t xml:space="preserve">OKI MC342dn </t>
  </si>
  <si>
    <t>SHARP 5320</t>
  </si>
  <si>
    <t>SHARP AR-5623D</t>
  </si>
  <si>
    <t>SHARP AR-M165</t>
  </si>
  <si>
    <t>Krajská veterinární správa SVS pro Jihočeský kraj, Severní 2303/9, 370 10 České Budějovice</t>
  </si>
  <si>
    <t>Vladimír Rachač, tel. 606 686 263</t>
  </si>
  <si>
    <t>KYOCERA TA3252 ci - černý (TK-8335K)</t>
  </si>
  <si>
    <t>KYOCERA ta3252 ci - barva-azurová ( TK-8335C)</t>
  </si>
  <si>
    <t>KYOCERA ta3252 ci - barva-žlutá ( TK-8335Y)</t>
  </si>
  <si>
    <t>KYOCERA ta3252 ci - barva-purpurová ( TK-8335M)</t>
  </si>
  <si>
    <t>Sharp MX-315GT-černý</t>
  </si>
  <si>
    <t>Canon C-EXV21BK-černá</t>
  </si>
  <si>
    <t>Canon C-EXV 21C-azurová</t>
  </si>
  <si>
    <t>Canon C-EXV 21Y-žlutá</t>
  </si>
  <si>
    <t>Canon C-EXV 21M-purpurová</t>
  </si>
  <si>
    <t>Canon PGI 35-černý</t>
  </si>
  <si>
    <t>Canon CLI 36-barevný</t>
  </si>
  <si>
    <t>Triumph Adler CK-8512K-černá</t>
  </si>
  <si>
    <t>Triumph Adler CK-8512C-azurová</t>
  </si>
  <si>
    <t>Triumph Adler CK-8512Y-žlutá</t>
  </si>
  <si>
    <t>Triumph Adler CK-8512M-purpurová</t>
  </si>
  <si>
    <t>Triumph Adler CK-8511K-černá</t>
  </si>
  <si>
    <t>Triumph Adler CK-8511C-azurová</t>
  </si>
  <si>
    <t>Triumph Adler CK-8511Y-žlutá</t>
  </si>
  <si>
    <t>Triumph Adler CK-8511M-purpurová</t>
  </si>
  <si>
    <t>Brother TN-2421-černý</t>
  </si>
  <si>
    <t>Canon CRG-728-černý</t>
  </si>
  <si>
    <t>Canon CRG-719-černý</t>
  </si>
  <si>
    <t>CRG-25 ( černý Armor)</t>
  </si>
  <si>
    <t>KYOCERA TASkalfa 3252 ci</t>
  </si>
  <si>
    <t>SHARP MX-M266NV</t>
  </si>
  <si>
    <t>Canon iR-2520-multifunkce</t>
  </si>
  <si>
    <t>Canon Pixma iP100</t>
  </si>
  <si>
    <t>Triumph Adler TA 3207 ci</t>
  </si>
  <si>
    <t>Triumph Adler TA 2507 ci</t>
  </si>
  <si>
    <t>Brother</t>
  </si>
  <si>
    <t>Canon MF 4550</t>
  </si>
  <si>
    <t>Canon LBP 252dW</t>
  </si>
  <si>
    <t>Canon MF3010, LBP 6000</t>
  </si>
  <si>
    <t>Miroslav Lejsek,tel.:     606 627 777</t>
  </si>
  <si>
    <t>CRG-718Bk</t>
  </si>
  <si>
    <t>CRG-718C</t>
  </si>
  <si>
    <t>CRG-718M</t>
  </si>
  <si>
    <t>CRG-718Y</t>
  </si>
  <si>
    <t>CF226A</t>
  </si>
  <si>
    <t>CRG-057H</t>
  </si>
  <si>
    <t>HP337</t>
  </si>
  <si>
    <t>HP343</t>
  </si>
  <si>
    <t>Kyocera TASKalfa 3252</t>
  </si>
  <si>
    <t>Kyocera TASKalfa 3253</t>
  </si>
  <si>
    <t>Canon MF729</t>
  </si>
  <si>
    <t>HP LaserJet M1132</t>
  </si>
  <si>
    <t>HP LaserJet M125</t>
  </si>
  <si>
    <t>HP LaserJet M1536</t>
  </si>
  <si>
    <t>HP LaserJet M426</t>
  </si>
  <si>
    <t>Canon MF446x</t>
  </si>
  <si>
    <t>HP OfficeJet H470</t>
  </si>
  <si>
    <t>Luboš Klimeš, DiS. tel. 606 614 444</t>
  </si>
  <si>
    <t>TN 2000</t>
  </si>
  <si>
    <t>TN 2120</t>
  </si>
  <si>
    <t>TN 2320</t>
  </si>
  <si>
    <t>TN 2421</t>
  </si>
  <si>
    <t>TN 216K</t>
  </si>
  <si>
    <t>TN 216M</t>
  </si>
  <si>
    <t>TN 216C</t>
  </si>
  <si>
    <t>TN 216Y</t>
  </si>
  <si>
    <t>TN 213K</t>
  </si>
  <si>
    <t>TN 213M</t>
  </si>
  <si>
    <t>TN 213C</t>
  </si>
  <si>
    <t>TN 213Y</t>
  </si>
  <si>
    <t>CE 250X</t>
  </si>
  <si>
    <t>CE 251A</t>
  </si>
  <si>
    <t>CE 252A</t>
  </si>
  <si>
    <t>CE 253A</t>
  </si>
  <si>
    <t>CF 283X</t>
  </si>
  <si>
    <t>CE 400X</t>
  </si>
  <si>
    <t>CE 401A</t>
  </si>
  <si>
    <t>CE 402A</t>
  </si>
  <si>
    <t>CE 403A</t>
  </si>
  <si>
    <t>CF 360X</t>
  </si>
  <si>
    <t>CF 361X</t>
  </si>
  <si>
    <t>CF 362X</t>
  </si>
  <si>
    <t>CF 363X</t>
  </si>
  <si>
    <t>CE 505XC</t>
  </si>
  <si>
    <t>CF 280XC</t>
  </si>
  <si>
    <t>Q 2612A</t>
  </si>
  <si>
    <t>Brother MFC 7420</t>
  </si>
  <si>
    <t>Brother MFC 7320</t>
  </si>
  <si>
    <t>Brother DCP L2540dn</t>
  </si>
  <si>
    <t>Brother DCP L2712dn</t>
  </si>
  <si>
    <t>Konica Minolta C280</t>
  </si>
  <si>
    <t>Konica Minolta BH 253</t>
  </si>
  <si>
    <t>HP CJ 3525</t>
  </si>
  <si>
    <t>HP LJ M201dw</t>
  </si>
  <si>
    <t>HP M570dn</t>
  </si>
  <si>
    <t>HP M522dn</t>
  </si>
  <si>
    <t>HP LJ P2055d</t>
  </si>
  <si>
    <t>HP LJ M400</t>
  </si>
  <si>
    <t>HP LJ 1020</t>
  </si>
  <si>
    <t>Růžena Chalupková, tel. 607 172 394</t>
  </si>
  <si>
    <t>Q5949X</t>
  </si>
  <si>
    <t>BROTHER 2250DN</t>
  </si>
  <si>
    <t>HP LJ P2055</t>
  </si>
  <si>
    <t>HP LJ 1320</t>
  </si>
  <si>
    <t>HP LJ Pro 1606dn</t>
  </si>
  <si>
    <t>CANON iSensys MF 729 Cx</t>
  </si>
  <si>
    <t>Miroslav Bořek, tel.:     602 447 437</t>
  </si>
  <si>
    <t>Krajská veterinární správa SVS pro Liberecký kraj, Ostašovská 521, 460 01 Liberec</t>
  </si>
  <si>
    <t>Karel Váňa, tel. 602 568 083</t>
  </si>
  <si>
    <t>Q 2612 AD</t>
  </si>
  <si>
    <t>CB 436A</t>
  </si>
  <si>
    <t>CF 280x</t>
  </si>
  <si>
    <t>HP 338</t>
  </si>
  <si>
    <t>HP 344</t>
  </si>
  <si>
    <t>CB 540AD</t>
  </si>
  <si>
    <t xml:space="preserve">CB 541A </t>
  </si>
  <si>
    <t>CB 543A</t>
  </si>
  <si>
    <t>CB 542A</t>
  </si>
  <si>
    <t>106R02182</t>
  </si>
  <si>
    <t>106R01373</t>
  </si>
  <si>
    <t xml:space="preserve">106R01411 </t>
  </si>
  <si>
    <t>TMX2010</t>
  </si>
  <si>
    <t>SPC252HE black</t>
  </si>
  <si>
    <t>SPC252HE cyan</t>
  </si>
  <si>
    <t>SPC252HE yellow</t>
  </si>
  <si>
    <t>SPC252HE magenta</t>
  </si>
  <si>
    <t>TK410</t>
  </si>
  <si>
    <t>TK435</t>
  </si>
  <si>
    <t>C-EXV33</t>
  </si>
  <si>
    <t>CF410X</t>
  </si>
  <si>
    <t>CF411X</t>
  </si>
  <si>
    <t>CF412X</t>
  </si>
  <si>
    <t>CF413X</t>
  </si>
  <si>
    <t>HP LaserJet 1010/ 1018 / 1020</t>
  </si>
  <si>
    <t>HP LaserJet 1150</t>
  </si>
  <si>
    <t>HP LaserJet Enterprise 500 Color M551dn</t>
  </si>
  <si>
    <t xml:space="preserve">HP LaserJet Enterprise 500 Color M551dn </t>
  </si>
  <si>
    <t>HP LaserJet M1522n / 1</t>
  </si>
  <si>
    <t>HP LaserJet Pro 400 M425DN</t>
  </si>
  <si>
    <t>HP OfficeJet H470 / HP OfficeJet 100</t>
  </si>
  <si>
    <t>HP OfficeJet H470 /HP OfficeJet 100</t>
  </si>
  <si>
    <t>HP Color LaserJet 1515n</t>
  </si>
  <si>
    <t>HP OfficeJet 202</t>
  </si>
  <si>
    <t>Phaser 3040</t>
  </si>
  <si>
    <t>Phaser 3250</t>
  </si>
  <si>
    <t>Phaser 3300MFP</t>
  </si>
  <si>
    <t>Intermec PC43T</t>
  </si>
  <si>
    <t>RICOH SP C252DN</t>
  </si>
  <si>
    <t>stroj kopírovací Kyocera KM-1635</t>
  </si>
  <si>
    <t>stroj kopírovací Kyocera</t>
  </si>
  <si>
    <t>i-sensys mf-3220 / 2</t>
  </si>
  <si>
    <t xml:space="preserve">HP Color LaserJet MFP M477fdw </t>
  </si>
  <si>
    <t>HP Color LaserJet MFP M477fdw</t>
  </si>
  <si>
    <t>iR2520</t>
  </si>
  <si>
    <t>Bc. Josef Hubáček, tel. 606 685 555</t>
  </si>
  <si>
    <t xml:space="preserve">Kyocera TK-8335C </t>
  </si>
  <si>
    <t xml:space="preserve">Kyocera TK-8335M </t>
  </si>
  <si>
    <t xml:space="preserve">Kyocera TK-8335Y </t>
  </si>
  <si>
    <t>Kyocera TK-8335K</t>
  </si>
  <si>
    <t>Sharp DX-25GTYA</t>
  </si>
  <si>
    <t>HP CF410X</t>
  </si>
  <si>
    <t>Konica Minolta TN-324K</t>
  </si>
  <si>
    <t>odpadní nádoba Kyocera WT-8500</t>
  </si>
  <si>
    <t>Oki B432 (45807102)</t>
  </si>
  <si>
    <t>Kyocera TASKalfa 3253ci</t>
  </si>
  <si>
    <t>Sharp DX 2500</t>
  </si>
  <si>
    <t>HP Color LaserJet Pro MFP M477fdw</t>
  </si>
  <si>
    <t>Konica Minolta Bizhub C308</t>
  </si>
  <si>
    <t>OKI MB472dnw</t>
  </si>
  <si>
    <t>Miroslav Kalista, tel. 606 658 888</t>
  </si>
  <si>
    <t>Q60000A</t>
  </si>
  <si>
    <t>12A</t>
  </si>
  <si>
    <t>CB435A</t>
  </si>
  <si>
    <t>CE85AC</t>
  </si>
  <si>
    <t>CF283AD</t>
  </si>
  <si>
    <t>CE278AD</t>
  </si>
  <si>
    <t>CRG-737BK</t>
  </si>
  <si>
    <t xml:space="preserve">KM SADA A0V30NH </t>
  </si>
  <si>
    <t>CF252XM CMYK</t>
  </si>
  <si>
    <t>CF380X</t>
  </si>
  <si>
    <t>CK-8511K</t>
  </si>
  <si>
    <t>C-EXV-14</t>
  </si>
  <si>
    <t>CF 410XC</t>
  </si>
  <si>
    <t>CF 411XC</t>
  </si>
  <si>
    <t>CF 412 XC</t>
  </si>
  <si>
    <t>CF 413 XC</t>
  </si>
  <si>
    <t>HP Color LJ 2605 dn</t>
  </si>
  <si>
    <t>HP LJ 1022</t>
  </si>
  <si>
    <t>HP LJ P2035+P2055</t>
  </si>
  <si>
    <t>P Laserjet P1006</t>
  </si>
  <si>
    <t>HP LJ 1102</t>
  </si>
  <si>
    <t>HP LJ M 125</t>
  </si>
  <si>
    <t>HP LJ Professional P1606dn</t>
  </si>
  <si>
    <t>CANON MF 244 dwi + CANON MF 237W</t>
  </si>
  <si>
    <t>Konica Minolta MC1680</t>
  </si>
  <si>
    <t>color LJ  MFP M 476</t>
  </si>
  <si>
    <t>color LJ MFP M 476</t>
  </si>
  <si>
    <t>Taskkalfa 3252 ci (Kyocera)</t>
  </si>
  <si>
    <t>Kryocera Taskkalfa 2507ci</t>
  </si>
  <si>
    <t>CANON IR 2018</t>
  </si>
  <si>
    <t>Color LJ pro MFP M477fdw</t>
  </si>
  <si>
    <t>Krajská veterinární správa SVS pro Ústecký kraj, Sebuzínská 38, 403 21 Ústí nad Labem</t>
  </si>
  <si>
    <t>Petr Čech, tel. 727 960 661</t>
  </si>
  <si>
    <t>HP Q2612AD  (12A)</t>
  </si>
  <si>
    <t>C8765EE  HP 338</t>
  </si>
  <si>
    <t>PGI-35black</t>
  </si>
  <si>
    <t>CLI-36 Color</t>
  </si>
  <si>
    <t>OR APCB436A</t>
  </si>
  <si>
    <t>CF 280XD</t>
  </si>
  <si>
    <t xml:space="preserve">Kyocera TK 8335K </t>
  </si>
  <si>
    <t xml:space="preserve">Kyocera TK 8335C </t>
  </si>
  <si>
    <t>Kyocera TK 8335M</t>
  </si>
  <si>
    <t>Kyocera TK 8335Y</t>
  </si>
  <si>
    <t xml:space="preserve">HP CF226XD </t>
  </si>
  <si>
    <t>Kyocera TK 475</t>
  </si>
  <si>
    <t>HP LJ P1606dn</t>
  </si>
  <si>
    <t>Officejet H470</t>
  </si>
  <si>
    <t>Canon -iP100</t>
  </si>
  <si>
    <t>HP P1505</t>
  </si>
  <si>
    <t>HP OFFICEJET 100 Mobile Printer</t>
  </si>
  <si>
    <t>HP LJ 1505</t>
  </si>
  <si>
    <t>HP LJ Pro MFP M 426fdn</t>
  </si>
  <si>
    <t>Kyocera TASKalfa 3552</t>
  </si>
  <si>
    <t>LJ PRO MFP M426 dw</t>
  </si>
  <si>
    <t>KIT FS 6025 MFP,FS 6030 MFP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</si>
  <si>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</t>
    </r>
  </si>
  <si>
    <r>
      <t xml:space="preserve">Nabídkový list – </t>
    </r>
    <r>
      <rPr>
        <sz val="14"/>
        <color rgb="FF000000"/>
        <rFont val="Calibri"/>
        <family val="2"/>
      </rPr>
      <t>Nákup tonerů pro SVS ČR</t>
    </r>
    <r>
      <rPr>
        <b/>
        <sz val="14"/>
        <color rgb="FF000000"/>
        <rFont val="Calibri"/>
        <family val="2"/>
      </rPr>
      <t xml:space="preserve"> - </t>
    </r>
    <r>
      <rPr>
        <b/>
        <i/>
        <sz val="14"/>
        <color rgb="FF000000"/>
        <rFont val="Calibri"/>
        <family val="2"/>
      </rPr>
      <t>k vyplnění rámečky se žlutou výplní</t>
    </r>
  </si>
  <si>
    <t>Krajská veterinární správa SVS pro Středočeský kraj, Černoleská 1929, 256 01 Benešov</t>
  </si>
  <si>
    <t>Ing. Petr Žák, tel. 606 634 444</t>
  </si>
  <si>
    <t>HP CF226XD</t>
  </si>
  <si>
    <t>HP Q7553XD</t>
  </si>
  <si>
    <t>HP Q2612AD</t>
  </si>
  <si>
    <t>HP CE285AD</t>
  </si>
  <si>
    <t>HP LaserJet Pro M402n</t>
  </si>
  <si>
    <t>HP LaserJet P2015</t>
  </si>
  <si>
    <t>HP LaserJet 1020</t>
  </si>
  <si>
    <t>HP LaserJet Pro P1102</t>
  </si>
  <si>
    <t>Originál / Kompatibilní</t>
  </si>
  <si>
    <t>Originál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</si>
  <si>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</t>
    </r>
  </si>
  <si>
    <t>Kompatibilní</t>
  </si>
  <si>
    <t>Jan Axman, tel. 727 851 904</t>
  </si>
  <si>
    <t>Krajská veterinární správa SVS pro Královehradecký kraj, Jana Černého 370/40, 503 41 Hradec Králové-Věkoše</t>
  </si>
  <si>
    <t>Krajská veterinární správa SVS pro Kraj Vysočina, Rantířovská 94/22, 586 01 Jihlava-Horní Kosov</t>
  </si>
  <si>
    <t>Krajská veterinární správa SVS pro Karlovarská kraj, Kpt. Jaroše 318/4, 360 06 Karlovy Vary-Dvory</t>
  </si>
  <si>
    <t>Krajská veterinární správa SVS pro Olomoucký kraj, Tř. Míru 563/101, 779 00 Olomouc-Neředín</t>
  </si>
  <si>
    <t>SD449EE (jedná se o dvojbalení kódů HP338+HP343)</t>
  </si>
  <si>
    <t xml:space="preserve">CB331EE (HP338-jedná se o dvojbalení) </t>
  </si>
  <si>
    <t>Q 2624 A</t>
  </si>
  <si>
    <t>HPC8766EE  (HP343)</t>
  </si>
  <si>
    <t>HPC9364EE(HP337)</t>
  </si>
  <si>
    <t>Ústřední veterinární správa Státní veterinární správy, Palackého Třida 1309/174, 612 00 Brno</t>
  </si>
  <si>
    <t>Ing. František Svoboda, tel. 602 755 831</t>
  </si>
  <si>
    <t>Canon LBP_3300</t>
  </si>
  <si>
    <t>Tiskárna CANON</t>
  </si>
  <si>
    <t>Kopírka Minolta Di 251</t>
  </si>
  <si>
    <t>Tiskárna Samsung CLX</t>
  </si>
  <si>
    <t>C5082 L – modrá</t>
  </si>
  <si>
    <t>Y5082 L – žlutá</t>
  </si>
  <si>
    <t>K5082 – černá</t>
  </si>
  <si>
    <t xml:space="preserve">CANON Cartridge 708 </t>
  </si>
  <si>
    <t>CANON Cartridge 719 H</t>
  </si>
  <si>
    <t>Toner Cartridge TN 414</t>
  </si>
  <si>
    <t>Samsung CLT          M5082L - červená</t>
  </si>
  <si>
    <t>Tiskárna Laser Jet M1132MFP</t>
  </si>
  <si>
    <t>HP CE285A</t>
  </si>
  <si>
    <t xml:space="preserve">HP 1022 USB, M1005, HP 1015, HP1020 USB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</si>
</sst>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#,##0\ _K"/>
    <numFmt numFmtId="166" formatCode="#,##0.00\ &quot;Kč&quot;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1A1A1A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thin"/>
      <right style="thin"/>
      <top style="medium"/>
      <bottom style="thin"/>
    </border>
    <border>
      <left/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7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4" fontId="13" fillId="0" borderId="1" xfId="0" applyNumberFormat="1" applyFont="1" applyBorder="1" applyAlignment="1" applyProtection="1">
      <alignment horizontal="center" vertical="center"/>
      <protection/>
    </xf>
    <xf numFmtId="164" fontId="13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7" fillId="0" borderId="0" xfId="0" applyFont="1" applyFill="1" applyProtection="1">
      <protection/>
    </xf>
    <xf numFmtId="0" fontId="7" fillId="0" borderId="0" xfId="0" applyFont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horizontal="left" vertical="center"/>
      <protection/>
    </xf>
    <xf numFmtId="3" fontId="8" fillId="0" borderId="1" xfId="20" applyNumberFormat="1" applyFont="1" applyBorder="1" applyAlignment="1" applyProtection="1">
      <alignment horizontal="center" vertical="center"/>
      <protection/>
    </xf>
    <xf numFmtId="164" fontId="7" fillId="4" borderId="1" xfId="0" applyNumberFormat="1" applyFont="1" applyFill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0" fontId="7" fillId="5" borderId="1" xfId="0" applyFont="1" applyFill="1" applyBorder="1" applyProtection="1">
      <protection/>
    </xf>
    <xf numFmtId="0" fontId="7" fillId="6" borderId="1" xfId="0" applyFont="1" applyFill="1" applyBorder="1" applyProtection="1"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3" fontId="7" fillId="5" borderId="1" xfId="0" applyNumberFormat="1" applyFont="1" applyFill="1" applyBorder="1" applyAlignment="1" applyProtection="1">
      <alignment horizontal="center" vertical="center"/>
      <protection/>
    </xf>
    <xf numFmtId="164" fontId="7" fillId="6" borderId="1" xfId="0" applyNumberFormat="1" applyFont="1" applyFill="1" applyBorder="1" applyProtection="1">
      <protection/>
    </xf>
    <xf numFmtId="164" fontId="16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Protection="1"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Protection="1"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" xfId="2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Protection="1">
      <protection/>
    </xf>
    <xf numFmtId="3" fontId="7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2" xfId="2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Protection="1">
      <protection/>
    </xf>
    <xf numFmtId="0" fontId="8" fillId="0" borderId="0" xfId="2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8" fillId="0" borderId="2" xfId="2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4" xfId="20" applyFont="1" applyBorder="1" applyAlignment="1" applyProtection="1">
      <alignment horizontal="left" vertical="center"/>
      <protection/>
    </xf>
    <xf numFmtId="165" fontId="8" fillId="0" borderId="5" xfId="20" applyNumberFormat="1" applyFont="1" applyBorder="1" applyAlignment="1" applyProtection="1">
      <alignment horizontal="center" vertical="center"/>
      <protection/>
    </xf>
    <xf numFmtId="0" fontId="8" fillId="0" borderId="6" xfId="20" applyFont="1" applyBorder="1" applyAlignment="1" applyProtection="1">
      <alignment vertical="center"/>
      <protection/>
    </xf>
    <xf numFmtId="165" fontId="8" fillId="0" borderId="1" xfId="2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left" wrapText="1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7" fillId="0" borderId="3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7" borderId="1" xfId="0" applyFont="1" applyFill="1" applyBorder="1" applyProtection="1"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0" fontId="7" fillId="7" borderId="3" xfId="0" applyFont="1" applyFill="1" applyBorder="1" applyProtection="1">
      <protection/>
    </xf>
    <xf numFmtId="0" fontId="2" fillId="7" borderId="1" xfId="0" applyFont="1" applyFill="1" applyBorder="1" applyAlignment="1" applyProtection="1">
      <alignment horizontal="center"/>
      <protection/>
    </xf>
    <xf numFmtId="164" fontId="7" fillId="8" borderId="1" xfId="0" applyNumberFormat="1" applyFont="1" applyFill="1" applyBorder="1" applyAlignment="1" applyProtection="1">
      <alignment horizontal="center" vertical="center"/>
      <protection/>
    </xf>
    <xf numFmtId="0" fontId="9" fillId="7" borderId="0" xfId="0" applyFont="1" applyFill="1" applyAlignment="1" applyProtection="1">
      <alignment horizontal="left" vertical="center" wrapText="1"/>
      <protection/>
    </xf>
    <xf numFmtId="0" fontId="8" fillId="0" borderId="3" xfId="0" applyFont="1" applyBorder="1" applyProtection="1">
      <protection/>
    </xf>
    <xf numFmtId="0" fontId="7" fillId="0" borderId="1" xfId="0" applyFont="1" applyFill="1" applyBorder="1" applyProtection="1">
      <protection/>
    </xf>
    <xf numFmtId="0" fontId="7" fillId="0" borderId="7" xfId="0" applyFont="1" applyBorder="1" applyProtection="1">
      <protection/>
    </xf>
    <xf numFmtId="0" fontId="7" fillId="0" borderId="8" xfId="0" applyFont="1" applyFill="1" applyBorder="1" applyProtection="1"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/>
      <protection/>
    </xf>
    <xf numFmtId="164" fontId="16" fillId="0" borderId="0" xfId="0" applyNumberFormat="1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7" fillId="6" borderId="3" xfId="0" applyFont="1" applyFill="1" applyBorder="1" applyProtection="1"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3" fontId="7" fillId="6" borderId="3" xfId="0" applyNumberFormat="1" applyFont="1" applyFill="1" applyBorder="1" applyAlignment="1" applyProtection="1">
      <alignment horizontal="center" vertical="center"/>
      <protection/>
    </xf>
    <xf numFmtId="164" fontId="7" fillId="6" borderId="3" xfId="0" applyNumberFormat="1" applyFont="1" applyFill="1" applyBorder="1" applyProtection="1">
      <protection/>
    </xf>
    <xf numFmtId="164" fontId="16" fillId="0" borderId="3" xfId="0" applyNumberFormat="1" applyFont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wrapText="1"/>
      <protection/>
    </xf>
    <xf numFmtId="18" fontId="7" fillId="0" borderId="1" xfId="0" applyNumberFormat="1" applyFont="1" applyBorder="1" applyProtection="1">
      <protection/>
    </xf>
    <xf numFmtId="0" fontId="8" fillId="0" borderId="1" xfId="0" applyFont="1" applyBorder="1" applyProtection="1">
      <protection/>
    </xf>
    <xf numFmtId="0" fontId="8" fillId="0" borderId="1" xfId="0" applyFont="1" applyFill="1" applyBorder="1" applyProtection="1">
      <protection/>
    </xf>
    <xf numFmtId="0" fontId="7" fillId="0" borderId="9" xfId="0" applyFont="1" applyFill="1" applyBorder="1" applyProtection="1"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17" fillId="4" borderId="1" xfId="0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Protection="1">
      <protection/>
    </xf>
    <xf numFmtId="164" fontId="7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wrapText="1"/>
      <protection locked="0"/>
    </xf>
    <xf numFmtId="0" fontId="7" fillId="9" borderId="1" xfId="0" applyFont="1" applyFill="1" applyBorder="1" applyAlignment="1" applyProtection="1">
      <alignment wrapText="1"/>
      <protection locked="0"/>
    </xf>
    <xf numFmtId="166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>
      <alignment vertical="center"/>
    </xf>
    <xf numFmtId="0" fontId="8" fillId="0" borderId="1" xfId="2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0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12.8515625" style="94" customWidth="1"/>
    <col min="2" max="2" width="24.140625" style="94" customWidth="1"/>
    <col min="3" max="3" width="25.00390625" style="94" customWidth="1"/>
    <col min="4" max="4" width="11.421875" style="94" customWidth="1"/>
    <col min="5" max="5" width="14.140625" style="94" customWidth="1"/>
    <col min="6" max="6" width="12.7109375" style="94" customWidth="1"/>
    <col min="7" max="7" width="14.140625" style="94" customWidth="1"/>
    <col min="8" max="9" width="12.7109375" style="94" customWidth="1"/>
    <col min="10" max="10" width="14.421875" style="94" customWidth="1"/>
    <col min="11" max="11" width="40.57421875" style="94" customWidth="1"/>
    <col min="12" max="1026" width="8.57421875" style="94" customWidth="1"/>
    <col min="1027" max="16384" width="9.140625" style="94" customWidth="1"/>
  </cols>
  <sheetData>
    <row r="1" spans="1:10" s="1" customFormat="1" ht="18.75" customHeight="1">
      <c r="A1" s="106" t="s">
        <v>361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2:10" s="1" customFormat="1" ht="18.75"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56.25" customHeight="1">
      <c r="A3" s="3" t="s">
        <v>374</v>
      </c>
      <c r="C3" s="5"/>
      <c r="G3" s="6" t="s">
        <v>0</v>
      </c>
      <c r="H3" s="7">
        <f>SUM(G26+G40+G52+G107+G134+G154+G186+G198+G234+G247+G272+G292+G300+G312)</f>
        <v>0</v>
      </c>
      <c r="I3" s="6" t="s">
        <v>1</v>
      </c>
      <c r="J3" s="8">
        <f>SUM(J26+J40+J52+J107+J134+J154+J186+J198+J234+J247+J272+J292+J300+J312)</f>
        <v>0</v>
      </c>
    </row>
    <row r="4" s="9" customFormat="1" ht="15">
      <c r="C4" s="10"/>
    </row>
    <row r="5" spans="1:11" s="14" customFormat="1" ht="60.75" customHeight="1">
      <c r="A5" s="11" t="s">
        <v>2</v>
      </c>
      <c r="B5" s="12" t="s">
        <v>27</v>
      </c>
      <c r="C5" s="11" t="s">
        <v>3</v>
      </c>
      <c r="D5" s="13" t="s">
        <v>241</v>
      </c>
      <c r="E5" s="3" t="s">
        <v>360</v>
      </c>
      <c r="G5" s="15"/>
      <c r="H5" s="15"/>
      <c r="I5" s="15"/>
      <c r="J5" s="15"/>
      <c r="K5" s="15"/>
    </row>
    <row r="6" spans="1:11" s="9" customFormat="1" ht="30" customHeight="1">
      <c r="A6" s="16" t="s">
        <v>372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19</v>
      </c>
    </row>
    <row r="7" spans="1:11" s="9" customFormat="1" ht="15.75" customHeight="1">
      <c r="A7" s="19" t="s">
        <v>373</v>
      </c>
      <c r="B7" s="20">
        <v>1</v>
      </c>
      <c r="C7" s="21" t="s">
        <v>30</v>
      </c>
      <c r="D7" s="22">
        <v>2</v>
      </c>
      <c r="E7" s="95"/>
      <c r="F7" s="23">
        <f aca="true" t="shared" si="0" ref="F7:F25">E7*0.21</f>
        <v>0</v>
      </c>
      <c r="G7" s="23">
        <f aca="true" t="shared" si="1" ref="G7:G25">E7*D7</f>
        <v>0</v>
      </c>
      <c r="H7" s="23">
        <f aca="true" t="shared" si="2" ref="H7:H25">E7*1.21</f>
        <v>0</v>
      </c>
      <c r="I7" s="23">
        <f>(E7*0.21)*D7</f>
        <v>0</v>
      </c>
      <c r="J7" s="23">
        <f>H7*D7</f>
        <v>0</v>
      </c>
      <c r="K7" s="24" t="s">
        <v>20</v>
      </c>
    </row>
    <row r="8" spans="1:11" s="9" customFormat="1" ht="15.75" customHeight="1">
      <c r="A8" s="19" t="s">
        <v>373</v>
      </c>
      <c r="B8" s="20">
        <v>2</v>
      </c>
      <c r="C8" s="21" t="s">
        <v>31</v>
      </c>
      <c r="D8" s="22">
        <v>3</v>
      </c>
      <c r="E8" s="95"/>
      <c r="F8" s="23">
        <f t="shared" si="0"/>
        <v>0</v>
      </c>
      <c r="G8" s="23">
        <f t="shared" si="1"/>
        <v>0</v>
      </c>
      <c r="H8" s="23">
        <f t="shared" si="2"/>
        <v>0</v>
      </c>
      <c r="I8" s="23">
        <f aca="true" t="shared" si="3" ref="I8:I25">(E8*0.21)*D8</f>
        <v>0</v>
      </c>
      <c r="J8" s="23">
        <f aca="true" t="shared" si="4" ref="J8:J25">H8*D8</f>
        <v>0</v>
      </c>
      <c r="K8" s="24" t="s">
        <v>21</v>
      </c>
    </row>
    <row r="9" spans="1:11" s="9" customFormat="1" ht="15.75" customHeight="1">
      <c r="A9" s="19" t="s">
        <v>373</v>
      </c>
      <c r="B9" s="20">
        <v>3</v>
      </c>
      <c r="C9" s="21" t="s">
        <v>32</v>
      </c>
      <c r="D9" s="22">
        <v>2</v>
      </c>
      <c r="E9" s="95"/>
      <c r="F9" s="23">
        <f t="shared" si="0"/>
        <v>0</v>
      </c>
      <c r="G9" s="23">
        <f t="shared" si="1"/>
        <v>0</v>
      </c>
      <c r="H9" s="23">
        <f t="shared" si="2"/>
        <v>0</v>
      </c>
      <c r="I9" s="23">
        <f t="shared" si="3"/>
        <v>0</v>
      </c>
      <c r="J9" s="23">
        <f t="shared" si="4"/>
        <v>0</v>
      </c>
      <c r="K9" s="24" t="s">
        <v>21</v>
      </c>
    </row>
    <row r="10" spans="1:11" s="9" customFormat="1" ht="15.75" customHeight="1">
      <c r="A10" s="19" t="s">
        <v>373</v>
      </c>
      <c r="B10" s="20">
        <v>4</v>
      </c>
      <c r="C10" s="21" t="s">
        <v>33</v>
      </c>
      <c r="D10" s="22">
        <v>2</v>
      </c>
      <c r="E10" s="95"/>
      <c r="F10" s="23">
        <f t="shared" si="0"/>
        <v>0</v>
      </c>
      <c r="G10" s="23">
        <f t="shared" si="1"/>
        <v>0</v>
      </c>
      <c r="H10" s="23">
        <f t="shared" si="2"/>
        <v>0</v>
      </c>
      <c r="I10" s="23">
        <f t="shared" si="3"/>
        <v>0</v>
      </c>
      <c r="J10" s="23">
        <f t="shared" si="4"/>
        <v>0</v>
      </c>
      <c r="K10" s="24" t="s">
        <v>21</v>
      </c>
    </row>
    <row r="11" spans="1:11" s="9" customFormat="1" ht="15.75" customHeight="1">
      <c r="A11" s="19" t="s">
        <v>373</v>
      </c>
      <c r="B11" s="20">
        <v>5</v>
      </c>
      <c r="C11" s="21" t="s">
        <v>34</v>
      </c>
      <c r="D11" s="22">
        <v>2</v>
      </c>
      <c r="E11" s="95"/>
      <c r="F11" s="23">
        <f t="shared" si="0"/>
        <v>0</v>
      </c>
      <c r="G11" s="23">
        <f t="shared" si="1"/>
        <v>0</v>
      </c>
      <c r="H11" s="23">
        <f t="shared" si="2"/>
        <v>0</v>
      </c>
      <c r="I11" s="23">
        <f t="shared" si="3"/>
        <v>0</v>
      </c>
      <c r="J11" s="23">
        <f t="shared" si="4"/>
        <v>0</v>
      </c>
      <c r="K11" s="24" t="s">
        <v>21</v>
      </c>
    </row>
    <row r="12" spans="1:11" s="9" customFormat="1" ht="15.75" customHeight="1">
      <c r="A12" s="19" t="s">
        <v>373</v>
      </c>
      <c r="B12" s="20">
        <v>6</v>
      </c>
      <c r="C12" s="21" t="s">
        <v>35</v>
      </c>
      <c r="D12" s="22">
        <v>6</v>
      </c>
      <c r="E12" s="95"/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 t="shared" si="3"/>
        <v>0</v>
      </c>
      <c r="J12" s="23">
        <f t="shared" si="4"/>
        <v>0</v>
      </c>
      <c r="K12" s="24" t="s">
        <v>24</v>
      </c>
    </row>
    <row r="13" spans="1:11" s="9" customFormat="1" ht="15.75" customHeight="1">
      <c r="A13" s="19" t="s">
        <v>373</v>
      </c>
      <c r="B13" s="20">
        <v>7</v>
      </c>
      <c r="C13" s="21" t="s">
        <v>36</v>
      </c>
      <c r="D13" s="22">
        <v>3</v>
      </c>
      <c r="E13" s="95"/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 t="shared" si="3"/>
        <v>0</v>
      </c>
      <c r="J13" s="23">
        <f t="shared" si="4"/>
        <v>0</v>
      </c>
      <c r="K13" s="24" t="s">
        <v>24</v>
      </c>
    </row>
    <row r="14" spans="1:11" s="9" customFormat="1" ht="15.75" customHeight="1">
      <c r="A14" s="19" t="s">
        <v>373</v>
      </c>
      <c r="B14" s="20">
        <v>8</v>
      </c>
      <c r="C14" s="21" t="s">
        <v>37</v>
      </c>
      <c r="D14" s="22">
        <v>3</v>
      </c>
      <c r="E14" s="95"/>
      <c r="F14" s="23">
        <f t="shared" si="0"/>
        <v>0</v>
      </c>
      <c r="G14" s="23">
        <f t="shared" si="1"/>
        <v>0</v>
      </c>
      <c r="H14" s="23">
        <f t="shared" si="2"/>
        <v>0</v>
      </c>
      <c r="I14" s="23">
        <f t="shared" si="3"/>
        <v>0</v>
      </c>
      <c r="J14" s="23">
        <f t="shared" si="4"/>
        <v>0</v>
      </c>
      <c r="K14" s="24" t="s">
        <v>24</v>
      </c>
    </row>
    <row r="15" spans="1:11" s="9" customFormat="1" ht="15.75" customHeight="1">
      <c r="A15" s="19" t="s">
        <v>373</v>
      </c>
      <c r="B15" s="20">
        <v>9</v>
      </c>
      <c r="C15" s="21" t="s">
        <v>38</v>
      </c>
      <c r="D15" s="22">
        <v>3</v>
      </c>
      <c r="E15" s="95"/>
      <c r="F15" s="23">
        <f t="shared" si="0"/>
        <v>0</v>
      </c>
      <c r="G15" s="23">
        <f t="shared" si="1"/>
        <v>0</v>
      </c>
      <c r="H15" s="23">
        <f t="shared" si="2"/>
        <v>0</v>
      </c>
      <c r="I15" s="23">
        <f t="shared" si="3"/>
        <v>0</v>
      </c>
      <c r="J15" s="23">
        <f t="shared" si="4"/>
        <v>0</v>
      </c>
      <c r="K15" s="24" t="s">
        <v>24</v>
      </c>
    </row>
    <row r="16" spans="1:11" s="9" customFormat="1" ht="15.75" customHeight="1">
      <c r="A16" s="19" t="s">
        <v>373</v>
      </c>
      <c r="B16" s="20">
        <v>10</v>
      </c>
      <c r="C16" s="21" t="s">
        <v>39</v>
      </c>
      <c r="D16" s="22">
        <v>1</v>
      </c>
      <c r="E16" s="95"/>
      <c r="F16" s="23">
        <f t="shared" si="0"/>
        <v>0</v>
      </c>
      <c r="G16" s="23">
        <f t="shared" si="1"/>
        <v>0</v>
      </c>
      <c r="H16" s="23">
        <f t="shared" si="2"/>
        <v>0</v>
      </c>
      <c r="I16" s="23">
        <f t="shared" si="3"/>
        <v>0</v>
      </c>
      <c r="J16" s="23">
        <f t="shared" si="4"/>
        <v>0</v>
      </c>
      <c r="K16" s="24" t="s">
        <v>49</v>
      </c>
    </row>
    <row r="17" spans="1:11" s="9" customFormat="1" ht="15.75" customHeight="1">
      <c r="A17" s="19" t="s">
        <v>373</v>
      </c>
      <c r="B17" s="20">
        <v>11</v>
      </c>
      <c r="C17" s="21" t="s">
        <v>40</v>
      </c>
      <c r="D17" s="22">
        <v>1</v>
      </c>
      <c r="E17" s="95"/>
      <c r="F17" s="23">
        <f t="shared" si="0"/>
        <v>0</v>
      </c>
      <c r="G17" s="23">
        <f t="shared" si="1"/>
        <v>0</v>
      </c>
      <c r="H17" s="23">
        <f t="shared" si="2"/>
        <v>0</v>
      </c>
      <c r="I17" s="23">
        <f t="shared" si="3"/>
        <v>0</v>
      </c>
      <c r="J17" s="23">
        <f t="shared" si="4"/>
        <v>0</v>
      </c>
      <c r="K17" s="24" t="s">
        <v>49</v>
      </c>
    </row>
    <row r="18" spans="1:11" s="9" customFormat="1" ht="15.75" customHeight="1">
      <c r="A18" s="19" t="s">
        <v>373</v>
      </c>
      <c r="B18" s="20">
        <v>12</v>
      </c>
      <c r="C18" s="21" t="s">
        <v>41</v>
      </c>
      <c r="D18" s="22">
        <v>1</v>
      </c>
      <c r="E18" s="95"/>
      <c r="F18" s="23">
        <f t="shared" si="0"/>
        <v>0</v>
      </c>
      <c r="G18" s="23">
        <f t="shared" si="1"/>
        <v>0</v>
      </c>
      <c r="H18" s="23">
        <f t="shared" si="2"/>
        <v>0</v>
      </c>
      <c r="I18" s="23">
        <f t="shared" si="3"/>
        <v>0</v>
      </c>
      <c r="J18" s="23">
        <f t="shared" si="4"/>
        <v>0</v>
      </c>
      <c r="K18" s="24" t="s">
        <v>49</v>
      </c>
    </row>
    <row r="19" spans="1:11" s="9" customFormat="1" ht="15.75" customHeight="1">
      <c r="A19" s="19" t="s">
        <v>373</v>
      </c>
      <c r="B19" s="20">
        <v>13</v>
      </c>
      <c r="C19" s="21" t="s">
        <v>42</v>
      </c>
      <c r="D19" s="22">
        <v>2</v>
      </c>
      <c r="E19" s="95"/>
      <c r="F19" s="23">
        <f t="shared" si="0"/>
        <v>0</v>
      </c>
      <c r="G19" s="23">
        <f t="shared" si="1"/>
        <v>0</v>
      </c>
      <c r="H19" s="23">
        <f t="shared" si="2"/>
        <v>0</v>
      </c>
      <c r="I19" s="23">
        <f t="shared" si="3"/>
        <v>0</v>
      </c>
      <c r="J19" s="23">
        <f t="shared" si="4"/>
        <v>0</v>
      </c>
      <c r="K19" s="24" t="s">
        <v>49</v>
      </c>
    </row>
    <row r="20" spans="1:11" s="9" customFormat="1" ht="15.75" customHeight="1">
      <c r="A20" s="19" t="s">
        <v>373</v>
      </c>
      <c r="B20" s="20">
        <v>14</v>
      </c>
      <c r="C20" s="21" t="s">
        <v>43</v>
      </c>
      <c r="D20" s="22">
        <v>1</v>
      </c>
      <c r="E20" s="95"/>
      <c r="F20" s="23">
        <f t="shared" si="0"/>
        <v>0</v>
      </c>
      <c r="G20" s="23">
        <f t="shared" si="1"/>
        <v>0</v>
      </c>
      <c r="H20" s="23">
        <f t="shared" si="2"/>
        <v>0</v>
      </c>
      <c r="I20" s="23">
        <f t="shared" si="3"/>
        <v>0</v>
      </c>
      <c r="J20" s="23">
        <f t="shared" si="4"/>
        <v>0</v>
      </c>
      <c r="K20" s="24" t="s">
        <v>22</v>
      </c>
    </row>
    <row r="21" spans="1:11" s="9" customFormat="1" ht="15.75" customHeight="1">
      <c r="A21" s="19" t="s">
        <v>373</v>
      </c>
      <c r="B21" s="20">
        <v>15</v>
      </c>
      <c r="C21" s="21" t="s">
        <v>44</v>
      </c>
      <c r="D21" s="22">
        <v>1</v>
      </c>
      <c r="E21" s="95"/>
      <c r="F21" s="23">
        <f t="shared" si="0"/>
        <v>0</v>
      </c>
      <c r="G21" s="23">
        <f t="shared" si="1"/>
        <v>0</v>
      </c>
      <c r="H21" s="23">
        <f t="shared" si="2"/>
        <v>0</v>
      </c>
      <c r="I21" s="23">
        <f t="shared" si="3"/>
        <v>0</v>
      </c>
      <c r="J21" s="23">
        <f t="shared" si="4"/>
        <v>0</v>
      </c>
      <c r="K21" s="24" t="s">
        <v>22</v>
      </c>
    </row>
    <row r="22" spans="1:11" s="9" customFormat="1" ht="15.75" customHeight="1">
      <c r="A22" s="19" t="s">
        <v>373</v>
      </c>
      <c r="B22" s="20">
        <v>16</v>
      </c>
      <c r="C22" s="21" t="s">
        <v>45</v>
      </c>
      <c r="D22" s="22">
        <v>1</v>
      </c>
      <c r="E22" s="95"/>
      <c r="F22" s="23">
        <f t="shared" si="0"/>
        <v>0</v>
      </c>
      <c r="G22" s="23">
        <f t="shared" si="1"/>
        <v>0</v>
      </c>
      <c r="H22" s="23">
        <f t="shared" si="2"/>
        <v>0</v>
      </c>
      <c r="I22" s="23">
        <f t="shared" si="3"/>
        <v>0</v>
      </c>
      <c r="J22" s="23">
        <f t="shared" si="4"/>
        <v>0</v>
      </c>
      <c r="K22" s="24" t="s">
        <v>23</v>
      </c>
    </row>
    <row r="23" spans="1:11" s="9" customFormat="1" ht="15.75" customHeight="1">
      <c r="A23" s="19" t="s">
        <v>373</v>
      </c>
      <c r="B23" s="20">
        <v>17</v>
      </c>
      <c r="C23" s="21" t="s">
        <v>46</v>
      </c>
      <c r="D23" s="22">
        <v>1</v>
      </c>
      <c r="E23" s="95"/>
      <c r="F23" s="23">
        <f t="shared" si="0"/>
        <v>0</v>
      </c>
      <c r="G23" s="23">
        <f t="shared" si="1"/>
        <v>0</v>
      </c>
      <c r="H23" s="23">
        <f t="shared" si="2"/>
        <v>0</v>
      </c>
      <c r="I23" s="23">
        <f t="shared" si="3"/>
        <v>0</v>
      </c>
      <c r="J23" s="23">
        <f t="shared" si="4"/>
        <v>0</v>
      </c>
      <c r="K23" s="24" t="s">
        <v>23</v>
      </c>
    </row>
    <row r="24" spans="1:11" s="9" customFormat="1" ht="15.75" customHeight="1">
      <c r="A24" s="19" t="s">
        <v>373</v>
      </c>
      <c r="B24" s="20">
        <v>18</v>
      </c>
      <c r="C24" s="25" t="s">
        <v>47</v>
      </c>
      <c r="D24" s="22">
        <v>1</v>
      </c>
      <c r="E24" s="95"/>
      <c r="F24" s="23">
        <f t="shared" si="0"/>
        <v>0</v>
      </c>
      <c r="G24" s="23">
        <f t="shared" si="1"/>
        <v>0</v>
      </c>
      <c r="H24" s="23">
        <f t="shared" si="2"/>
        <v>0</v>
      </c>
      <c r="I24" s="23">
        <f t="shared" si="3"/>
        <v>0</v>
      </c>
      <c r="J24" s="23">
        <f t="shared" si="4"/>
        <v>0</v>
      </c>
      <c r="K24" s="24" t="s">
        <v>23</v>
      </c>
    </row>
    <row r="25" spans="1:11" s="9" customFormat="1" ht="15.75" customHeight="1">
      <c r="A25" s="19" t="s">
        <v>373</v>
      </c>
      <c r="B25" s="20">
        <v>19</v>
      </c>
      <c r="C25" s="21" t="s">
        <v>48</v>
      </c>
      <c r="D25" s="22">
        <v>2</v>
      </c>
      <c r="E25" s="95"/>
      <c r="F25" s="23">
        <f t="shared" si="0"/>
        <v>0</v>
      </c>
      <c r="G25" s="23">
        <f t="shared" si="1"/>
        <v>0</v>
      </c>
      <c r="H25" s="23">
        <f t="shared" si="2"/>
        <v>0</v>
      </c>
      <c r="I25" s="23">
        <f t="shared" si="3"/>
        <v>0</v>
      </c>
      <c r="J25" s="23">
        <f t="shared" si="4"/>
        <v>0</v>
      </c>
      <c r="K25" s="24" t="s">
        <v>23</v>
      </c>
    </row>
    <row r="26" spans="1:11" s="9" customFormat="1" ht="15">
      <c r="A26" s="26"/>
      <c r="B26" s="27"/>
      <c r="C26" s="28" t="s">
        <v>13</v>
      </c>
      <c r="D26" s="29"/>
      <c r="E26" s="30"/>
      <c r="F26" s="30"/>
      <c r="G26" s="31">
        <f>SUM(G7:G25)</f>
        <v>0</v>
      </c>
      <c r="H26" s="30"/>
      <c r="I26" s="31">
        <f>SUM(I7:I25)</f>
        <v>0</v>
      </c>
      <c r="J26" s="31">
        <f>SUM(J7:J25)</f>
        <v>0</v>
      </c>
      <c r="K26" s="27"/>
    </row>
    <row r="27" spans="2:10" s="14" customFormat="1" ht="15">
      <c r="B27" s="32"/>
      <c r="C27" s="33"/>
      <c r="D27" s="34"/>
      <c r="E27" s="35"/>
      <c r="F27" s="35"/>
      <c r="G27" s="36"/>
      <c r="H27" s="35"/>
      <c r="I27" s="36"/>
      <c r="J27" s="36"/>
    </row>
    <row r="28" spans="1:10" s="14" customFormat="1" ht="60">
      <c r="A28" s="11" t="s">
        <v>2</v>
      </c>
      <c r="B28" s="12" t="s">
        <v>28</v>
      </c>
      <c r="C28" s="11" t="s">
        <v>3</v>
      </c>
      <c r="D28" s="13" t="s">
        <v>241</v>
      </c>
      <c r="E28" s="3" t="s">
        <v>360</v>
      </c>
      <c r="G28" s="15"/>
      <c r="H28" s="15"/>
      <c r="I28" s="15"/>
      <c r="J28" s="15"/>
    </row>
    <row r="29" spans="1:11" s="9" customFormat="1" ht="30" customHeight="1">
      <c r="A29" s="16" t="s">
        <v>372</v>
      </c>
      <c r="B29" s="17" t="s">
        <v>4</v>
      </c>
      <c r="C29" s="17" t="s">
        <v>5</v>
      </c>
      <c r="D29" s="17" t="s">
        <v>6</v>
      </c>
      <c r="E29" s="17" t="s">
        <v>7</v>
      </c>
      <c r="F29" s="17" t="s">
        <v>8</v>
      </c>
      <c r="G29" s="17" t="s">
        <v>9</v>
      </c>
      <c r="H29" s="17" t="s">
        <v>10</v>
      </c>
      <c r="I29" s="17" t="s">
        <v>11</v>
      </c>
      <c r="J29" s="17" t="s">
        <v>12</v>
      </c>
      <c r="K29" s="18" t="s">
        <v>19</v>
      </c>
    </row>
    <row r="30" spans="1:13" s="9" customFormat="1" ht="15.75" customHeight="1">
      <c r="A30" s="19" t="s">
        <v>373</v>
      </c>
      <c r="B30" s="20">
        <v>1</v>
      </c>
      <c r="C30" s="21" t="s">
        <v>45</v>
      </c>
      <c r="D30" s="37">
        <v>1</v>
      </c>
      <c r="E30" s="95"/>
      <c r="F30" s="23">
        <f aca="true" t="shared" si="5" ref="F30">E30*0.21</f>
        <v>0</v>
      </c>
      <c r="G30" s="23">
        <f aca="true" t="shared" si="6" ref="G30">E30*D30</f>
        <v>0</v>
      </c>
      <c r="H30" s="23">
        <f aca="true" t="shared" si="7" ref="H30">E30*1.21</f>
        <v>0</v>
      </c>
      <c r="I30" s="23">
        <f>(E30*0.21)*D30</f>
        <v>0</v>
      </c>
      <c r="J30" s="23">
        <f>H30*D30</f>
        <v>0</v>
      </c>
      <c r="K30" s="24" t="s">
        <v>23</v>
      </c>
      <c r="M30" s="38"/>
    </row>
    <row r="31" spans="1:13" s="9" customFormat="1" ht="15.75" customHeight="1">
      <c r="A31" s="19" t="s">
        <v>373</v>
      </c>
      <c r="B31" s="20">
        <v>2</v>
      </c>
      <c r="C31" s="21" t="s">
        <v>46</v>
      </c>
      <c r="D31" s="37">
        <v>1</v>
      </c>
      <c r="E31" s="95"/>
      <c r="F31" s="23">
        <f aca="true" t="shared" si="8" ref="F31:F39">E31*0.21</f>
        <v>0</v>
      </c>
      <c r="G31" s="23">
        <f aca="true" t="shared" si="9" ref="G31:G39">E31*D31</f>
        <v>0</v>
      </c>
      <c r="H31" s="23">
        <f aca="true" t="shared" si="10" ref="H31:H39">E31*1.21</f>
        <v>0</v>
      </c>
      <c r="I31" s="23">
        <f aca="true" t="shared" si="11" ref="I31:I39">(E31*0.21)*D31</f>
        <v>0</v>
      </c>
      <c r="J31" s="23">
        <f>H31*D31</f>
        <v>0</v>
      </c>
      <c r="K31" s="24" t="s">
        <v>23</v>
      </c>
      <c r="M31" s="38"/>
    </row>
    <row r="32" spans="1:13" s="9" customFormat="1" ht="15.75" customHeight="1">
      <c r="A32" s="19" t="s">
        <v>373</v>
      </c>
      <c r="B32" s="20">
        <v>3</v>
      </c>
      <c r="C32" s="25" t="s">
        <v>47</v>
      </c>
      <c r="D32" s="37">
        <v>1</v>
      </c>
      <c r="E32" s="95"/>
      <c r="F32" s="23">
        <f t="shared" si="8"/>
        <v>0</v>
      </c>
      <c r="G32" s="23">
        <f t="shared" si="9"/>
        <v>0</v>
      </c>
      <c r="H32" s="23">
        <f t="shared" si="10"/>
        <v>0</v>
      </c>
      <c r="I32" s="23">
        <f t="shared" si="11"/>
        <v>0</v>
      </c>
      <c r="J32" s="23">
        <f aca="true" t="shared" si="12" ref="J32:J39">H32*D32</f>
        <v>0</v>
      </c>
      <c r="K32" s="24" t="s">
        <v>23</v>
      </c>
      <c r="M32" s="38"/>
    </row>
    <row r="33" spans="1:13" s="9" customFormat="1" ht="15.75" customHeight="1">
      <c r="A33" s="19" t="s">
        <v>373</v>
      </c>
      <c r="B33" s="20">
        <v>4</v>
      </c>
      <c r="C33" s="21" t="s">
        <v>48</v>
      </c>
      <c r="D33" s="37">
        <v>2</v>
      </c>
      <c r="E33" s="95"/>
      <c r="F33" s="23">
        <f t="shared" si="8"/>
        <v>0</v>
      </c>
      <c r="G33" s="23">
        <f t="shared" si="9"/>
        <v>0</v>
      </c>
      <c r="H33" s="23">
        <f t="shared" si="10"/>
        <v>0</v>
      </c>
      <c r="I33" s="23">
        <f t="shared" si="11"/>
        <v>0</v>
      </c>
      <c r="J33" s="23">
        <f t="shared" si="12"/>
        <v>0</v>
      </c>
      <c r="K33" s="24" t="s">
        <v>23</v>
      </c>
      <c r="M33" s="38"/>
    </row>
    <row r="34" spans="1:13" s="9" customFormat="1" ht="15.75" customHeight="1">
      <c r="A34" s="19" t="s">
        <v>373</v>
      </c>
      <c r="B34" s="20">
        <v>5</v>
      </c>
      <c r="C34" s="21" t="s">
        <v>35</v>
      </c>
      <c r="D34" s="37">
        <v>4</v>
      </c>
      <c r="E34" s="95"/>
      <c r="F34" s="23">
        <f t="shared" si="8"/>
        <v>0</v>
      </c>
      <c r="G34" s="23">
        <f t="shared" si="9"/>
        <v>0</v>
      </c>
      <c r="H34" s="23">
        <f t="shared" si="10"/>
        <v>0</v>
      </c>
      <c r="I34" s="23">
        <f t="shared" si="11"/>
        <v>0</v>
      </c>
      <c r="J34" s="23">
        <f t="shared" si="12"/>
        <v>0</v>
      </c>
      <c r="K34" s="24" t="s">
        <v>24</v>
      </c>
      <c r="M34" s="38"/>
    </row>
    <row r="35" spans="1:13" s="9" customFormat="1" ht="15.75" customHeight="1">
      <c r="A35" s="19" t="s">
        <v>373</v>
      </c>
      <c r="B35" s="20">
        <v>6</v>
      </c>
      <c r="C35" s="21" t="s">
        <v>36</v>
      </c>
      <c r="D35" s="37">
        <v>2</v>
      </c>
      <c r="E35" s="95"/>
      <c r="F35" s="23">
        <f t="shared" si="8"/>
        <v>0</v>
      </c>
      <c r="G35" s="23">
        <f t="shared" si="9"/>
        <v>0</v>
      </c>
      <c r="H35" s="23">
        <f t="shared" si="10"/>
        <v>0</v>
      </c>
      <c r="I35" s="23">
        <f t="shared" si="11"/>
        <v>0</v>
      </c>
      <c r="J35" s="23">
        <f t="shared" si="12"/>
        <v>0</v>
      </c>
      <c r="K35" s="24" t="s">
        <v>24</v>
      </c>
      <c r="M35" s="38"/>
    </row>
    <row r="36" spans="1:13" s="9" customFormat="1" ht="15.75" customHeight="1">
      <c r="A36" s="19" t="s">
        <v>373</v>
      </c>
      <c r="B36" s="20">
        <v>7</v>
      </c>
      <c r="C36" s="21" t="s">
        <v>37</v>
      </c>
      <c r="D36" s="37">
        <v>2</v>
      </c>
      <c r="E36" s="95"/>
      <c r="F36" s="23">
        <f t="shared" si="8"/>
        <v>0</v>
      </c>
      <c r="G36" s="23">
        <f t="shared" si="9"/>
        <v>0</v>
      </c>
      <c r="H36" s="23">
        <f t="shared" si="10"/>
        <v>0</v>
      </c>
      <c r="I36" s="23">
        <f t="shared" si="11"/>
        <v>0</v>
      </c>
      <c r="J36" s="23">
        <f t="shared" si="12"/>
        <v>0</v>
      </c>
      <c r="K36" s="24" t="s">
        <v>24</v>
      </c>
      <c r="M36" s="38"/>
    </row>
    <row r="37" spans="1:13" s="9" customFormat="1" ht="15.75" customHeight="1">
      <c r="A37" s="19" t="s">
        <v>373</v>
      </c>
      <c r="B37" s="20">
        <v>8</v>
      </c>
      <c r="C37" s="21" t="s">
        <v>38</v>
      </c>
      <c r="D37" s="37">
        <v>2</v>
      </c>
      <c r="E37" s="95"/>
      <c r="F37" s="23">
        <f t="shared" si="8"/>
        <v>0</v>
      </c>
      <c r="G37" s="23">
        <f t="shared" si="9"/>
        <v>0</v>
      </c>
      <c r="H37" s="23">
        <f t="shared" si="10"/>
        <v>0</v>
      </c>
      <c r="I37" s="23">
        <f t="shared" si="11"/>
        <v>0</v>
      </c>
      <c r="J37" s="23">
        <f t="shared" si="12"/>
        <v>0</v>
      </c>
      <c r="K37" s="24" t="s">
        <v>24</v>
      </c>
      <c r="M37" s="38"/>
    </row>
    <row r="38" spans="1:13" s="9" customFormat="1" ht="15.75" customHeight="1">
      <c r="A38" s="19" t="s">
        <v>373</v>
      </c>
      <c r="B38" s="20">
        <v>9</v>
      </c>
      <c r="C38" s="21" t="s">
        <v>50</v>
      </c>
      <c r="D38" s="37">
        <v>4</v>
      </c>
      <c r="E38" s="95"/>
      <c r="F38" s="23">
        <f t="shared" si="8"/>
        <v>0</v>
      </c>
      <c r="G38" s="23">
        <f t="shared" si="9"/>
        <v>0</v>
      </c>
      <c r="H38" s="23">
        <f t="shared" si="10"/>
        <v>0</v>
      </c>
      <c r="I38" s="23">
        <f t="shared" si="11"/>
        <v>0</v>
      </c>
      <c r="J38" s="23">
        <f t="shared" si="12"/>
        <v>0</v>
      </c>
      <c r="K38" s="24" t="s">
        <v>25</v>
      </c>
      <c r="M38" s="38"/>
    </row>
    <row r="39" spans="1:13" s="9" customFormat="1" ht="15.75" customHeight="1">
      <c r="A39" s="19" t="s">
        <v>373</v>
      </c>
      <c r="B39" s="20">
        <v>10</v>
      </c>
      <c r="C39" s="25" t="s">
        <v>51</v>
      </c>
      <c r="D39" s="37">
        <v>4</v>
      </c>
      <c r="E39" s="95"/>
      <c r="F39" s="23">
        <f t="shared" si="8"/>
        <v>0</v>
      </c>
      <c r="G39" s="23">
        <f t="shared" si="9"/>
        <v>0</v>
      </c>
      <c r="H39" s="23">
        <f t="shared" si="10"/>
        <v>0</v>
      </c>
      <c r="I39" s="23">
        <f t="shared" si="11"/>
        <v>0</v>
      </c>
      <c r="J39" s="23">
        <f t="shared" si="12"/>
        <v>0</v>
      </c>
      <c r="K39" s="24" t="s">
        <v>25</v>
      </c>
      <c r="M39" s="38"/>
    </row>
    <row r="40" spans="1:11" s="9" customFormat="1" ht="15">
      <c r="A40" s="26"/>
      <c r="B40" s="27"/>
      <c r="C40" s="28" t="s">
        <v>13</v>
      </c>
      <c r="D40" s="39"/>
      <c r="E40" s="30"/>
      <c r="F40" s="30"/>
      <c r="G40" s="31">
        <f>SUM(G30:G39)</f>
        <v>0</v>
      </c>
      <c r="H40" s="30"/>
      <c r="I40" s="31">
        <f>SUM(I30:I39)</f>
        <v>0</v>
      </c>
      <c r="J40" s="31">
        <f>SUM(J30:J39)</f>
        <v>0</v>
      </c>
      <c r="K40" s="27"/>
    </row>
    <row r="41" spans="2:10" s="14" customFormat="1" ht="15">
      <c r="B41" s="32"/>
      <c r="C41" s="33"/>
      <c r="D41" s="34"/>
      <c r="E41" s="35"/>
      <c r="F41" s="35"/>
      <c r="G41" s="36"/>
      <c r="H41" s="35"/>
      <c r="I41" s="36"/>
      <c r="J41" s="36"/>
    </row>
    <row r="42" spans="1:5" s="15" customFormat="1" ht="60.75" customHeight="1">
      <c r="A42" s="11" t="s">
        <v>2</v>
      </c>
      <c r="B42" s="12" t="s">
        <v>26</v>
      </c>
      <c r="C42" s="11" t="s">
        <v>3</v>
      </c>
      <c r="D42" s="40" t="s">
        <v>376</v>
      </c>
      <c r="E42" s="3" t="s">
        <v>360</v>
      </c>
    </row>
    <row r="43" spans="1:11" s="9" customFormat="1" ht="30" customHeight="1">
      <c r="A43" s="16" t="s">
        <v>372</v>
      </c>
      <c r="B43" s="17" t="s">
        <v>4</v>
      </c>
      <c r="C43" s="17" t="s">
        <v>5</v>
      </c>
      <c r="D43" s="17" t="s">
        <v>6</v>
      </c>
      <c r="E43" s="17" t="s">
        <v>7</v>
      </c>
      <c r="F43" s="17" t="s">
        <v>8</v>
      </c>
      <c r="G43" s="17" t="s">
        <v>9</v>
      </c>
      <c r="H43" s="17" t="s">
        <v>10</v>
      </c>
      <c r="I43" s="17" t="s">
        <v>11</v>
      </c>
      <c r="J43" s="17" t="s">
        <v>12</v>
      </c>
      <c r="K43" s="18" t="s">
        <v>19</v>
      </c>
    </row>
    <row r="44" spans="1:13" s="9" customFormat="1" ht="15.75" customHeight="1">
      <c r="A44" s="19" t="s">
        <v>373</v>
      </c>
      <c r="B44" s="20">
        <v>1</v>
      </c>
      <c r="C44" s="41" t="s">
        <v>52</v>
      </c>
      <c r="D44" s="42">
        <v>2</v>
      </c>
      <c r="E44" s="95"/>
      <c r="F44" s="23">
        <f aca="true" t="shared" si="13" ref="F44:F51">E44*0.21</f>
        <v>0</v>
      </c>
      <c r="G44" s="23">
        <f aca="true" t="shared" si="14" ref="G44:G51">E44*D44</f>
        <v>0</v>
      </c>
      <c r="H44" s="23">
        <f aca="true" t="shared" si="15" ref="H44:H51">E44*1.21</f>
        <v>0</v>
      </c>
      <c r="I44" s="23">
        <f aca="true" t="shared" si="16" ref="I44:I51">(E44*0.21)*D44</f>
        <v>0</v>
      </c>
      <c r="J44" s="23">
        <f aca="true" t="shared" si="17" ref="J44:J51">H44*D44</f>
        <v>0</v>
      </c>
      <c r="K44" s="43" t="s">
        <v>56</v>
      </c>
      <c r="L44" s="44"/>
      <c r="M44" s="44"/>
    </row>
    <row r="45" spans="1:13" s="9" customFormat="1" ht="15.75" customHeight="1">
      <c r="A45" s="19" t="s">
        <v>373</v>
      </c>
      <c r="B45" s="20">
        <v>2</v>
      </c>
      <c r="C45" s="21" t="s">
        <v>53</v>
      </c>
      <c r="D45" s="45">
        <v>4</v>
      </c>
      <c r="E45" s="95"/>
      <c r="F45" s="23">
        <f t="shared" si="13"/>
        <v>0</v>
      </c>
      <c r="G45" s="23">
        <f t="shared" si="14"/>
        <v>0</v>
      </c>
      <c r="H45" s="23">
        <f t="shared" si="15"/>
        <v>0</v>
      </c>
      <c r="I45" s="23">
        <f t="shared" si="16"/>
        <v>0</v>
      </c>
      <c r="J45" s="23">
        <f t="shared" si="17"/>
        <v>0</v>
      </c>
      <c r="K45" s="19" t="s">
        <v>57</v>
      </c>
      <c r="L45" s="44"/>
      <c r="M45" s="44"/>
    </row>
    <row r="46" spans="1:13" s="9" customFormat="1" ht="15.75" customHeight="1">
      <c r="A46" s="19" t="s">
        <v>373</v>
      </c>
      <c r="B46" s="20">
        <v>3</v>
      </c>
      <c r="C46" s="46">
        <v>703</v>
      </c>
      <c r="D46" s="45">
        <v>5</v>
      </c>
      <c r="E46" s="95"/>
      <c r="F46" s="23">
        <f t="shared" si="13"/>
        <v>0</v>
      </c>
      <c r="G46" s="23">
        <f t="shared" si="14"/>
        <v>0</v>
      </c>
      <c r="H46" s="23">
        <f t="shared" si="15"/>
        <v>0</v>
      </c>
      <c r="I46" s="23">
        <f t="shared" si="16"/>
        <v>0</v>
      </c>
      <c r="J46" s="23">
        <f t="shared" si="17"/>
        <v>0</v>
      </c>
      <c r="K46" s="19" t="s">
        <v>58</v>
      </c>
      <c r="L46" s="44"/>
      <c r="M46" s="44"/>
    </row>
    <row r="47" spans="1:13" s="9" customFormat="1" ht="15.75" customHeight="1">
      <c r="A47" s="19" t="s">
        <v>373</v>
      </c>
      <c r="B47" s="20">
        <v>4</v>
      </c>
      <c r="C47" s="46">
        <v>728</v>
      </c>
      <c r="D47" s="45">
        <v>6</v>
      </c>
      <c r="E47" s="95"/>
      <c r="F47" s="23">
        <f aca="true" t="shared" si="18" ref="F47:F50">E47*0.21</f>
        <v>0</v>
      </c>
      <c r="G47" s="23">
        <f aca="true" t="shared" si="19" ref="G47:G50">E47*D47</f>
        <v>0</v>
      </c>
      <c r="H47" s="23">
        <f aca="true" t="shared" si="20" ref="H47:H50">E47*1.21</f>
        <v>0</v>
      </c>
      <c r="I47" s="23">
        <f aca="true" t="shared" si="21" ref="I47:I50">(E47*0.21)*D47</f>
        <v>0</v>
      </c>
      <c r="J47" s="23">
        <f aca="true" t="shared" si="22" ref="J47:J50">H47*D47</f>
        <v>0</v>
      </c>
      <c r="K47" s="19" t="s">
        <v>60</v>
      </c>
      <c r="L47" s="44"/>
      <c r="M47" s="44"/>
    </row>
    <row r="48" spans="1:13" s="9" customFormat="1" ht="15.75" customHeight="1">
      <c r="A48" s="19" t="s">
        <v>373</v>
      </c>
      <c r="B48" s="20">
        <v>5</v>
      </c>
      <c r="C48" s="21">
        <v>45807106</v>
      </c>
      <c r="D48" s="45">
        <v>2</v>
      </c>
      <c r="E48" s="95"/>
      <c r="F48" s="23">
        <f t="shared" si="18"/>
        <v>0</v>
      </c>
      <c r="G48" s="23">
        <f t="shared" si="19"/>
        <v>0</v>
      </c>
      <c r="H48" s="23">
        <f t="shared" si="20"/>
        <v>0</v>
      </c>
      <c r="I48" s="23">
        <f t="shared" si="21"/>
        <v>0</v>
      </c>
      <c r="J48" s="23">
        <f t="shared" si="22"/>
        <v>0</v>
      </c>
      <c r="K48" s="19" t="s">
        <v>61</v>
      </c>
      <c r="L48" s="44"/>
      <c r="M48" s="44"/>
    </row>
    <row r="49" spans="1:13" s="9" customFormat="1" ht="15.75" customHeight="1">
      <c r="A49" s="19" t="s">
        <v>373</v>
      </c>
      <c r="B49" s="20">
        <v>6</v>
      </c>
      <c r="C49" s="47" t="s">
        <v>54</v>
      </c>
      <c r="D49" s="45">
        <v>4</v>
      </c>
      <c r="E49" s="95"/>
      <c r="F49" s="23">
        <f t="shared" si="18"/>
        <v>0</v>
      </c>
      <c r="G49" s="23">
        <f t="shared" si="19"/>
        <v>0</v>
      </c>
      <c r="H49" s="23">
        <f t="shared" si="20"/>
        <v>0</v>
      </c>
      <c r="I49" s="23">
        <f t="shared" si="21"/>
        <v>0</v>
      </c>
      <c r="J49" s="23">
        <f t="shared" si="22"/>
        <v>0</v>
      </c>
      <c r="K49" s="19" t="s">
        <v>59</v>
      </c>
      <c r="L49" s="44"/>
      <c r="M49" s="44"/>
    </row>
    <row r="50" spans="1:13" s="9" customFormat="1" ht="15.75" customHeight="1">
      <c r="A50" s="19" t="s">
        <v>373</v>
      </c>
      <c r="B50" s="20">
        <v>7</v>
      </c>
      <c r="C50" s="21" t="s">
        <v>48</v>
      </c>
      <c r="D50" s="45">
        <v>2</v>
      </c>
      <c r="E50" s="95"/>
      <c r="F50" s="23">
        <f t="shared" si="18"/>
        <v>0</v>
      </c>
      <c r="G50" s="23">
        <f t="shared" si="19"/>
        <v>0</v>
      </c>
      <c r="H50" s="23">
        <f t="shared" si="20"/>
        <v>0</v>
      </c>
      <c r="I50" s="23">
        <f t="shared" si="21"/>
        <v>0</v>
      </c>
      <c r="J50" s="23">
        <f t="shared" si="22"/>
        <v>0</v>
      </c>
      <c r="K50" s="19" t="s">
        <v>23</v>
      </c>
      <c r="L50" s="44"/>
      <c r="M50" s="44"/>
    </row>
    <row r="51" spans="1:13" s="9" customFormat="1" ht="15.75" customHeight="1">
      <c r="A51" s="19" t="s">
        <v>373</v>
      </c>
      <c r="B51" s="20">
        <v>8</v>
      </c>
      <c r="C51" s="19" t="s">
        <v>55</v>
      </c>
      <c r="D51" s="45">
        <v>3</v>
      </c>
      <c r="E51" s="95"/>
      <c r="F51" s="23">
        <f t="shared" si="13"/>
        <v>0</v>
      </c>
      <c r="G51" s="23">
        <f t="shared" si="14"/>
        <v>0</v>
      </c>
      <c r="H51" s="23">
        <f t="shared" si="15"/>
        <v>0</v>
      </c>
      <c r="I51" s="23">
        <f t="shared" si="16"/>
        <v>0</v>
      </c>
      <c r="J51" s="23">
        <f t="shared" si="17"/>
        <v>0</v>
      </c>
      <c r="K51" s="19" t="s">
        <v>62</v>
      </c>
      <c r="L51" s="44"/>
      <c r="M51" s="44"/>
    </row>
    <row r="52" spans="1:11" s="9" customFormat="1" ht="15">
      <c r="A52" s="26"/>
      <c r="B52" s="27"/>
      <c r="C52" s="28" t="s">
        <v>13</v>
      </c>
      <c r="D52" s="39"/>
      <c r="E52" s="30"/>
      <c r="F52" s="30"/>
      <c r="G52" s="31">
        <f>SUM(G44:G51)</f>
        <v>0</v>
      </c>
      <c r="H52" s="30"/>
      <c r="I52" s="31">
        <f>SUM(I44:I51)</f>
        <v>0</v>
      </c>
      <c r="J52" s="31">
        <f>SUM(J44:J51)</f>
        <v>0</v>
      </c>
      <c r="K52" s="27"/>
    </row>
    <row r="53" spans="2:10" s="14" customFormat="1" ht="15">
      <c r="B53" s="32"/>
      <c r="C53" s="33"/>
      <c r="D53" s="34"/>
      <c r="E53" s="35"/>
      <c r="F53" s="35"/>
      <c r="G53" s="36"/>
      <c r="H53" s="35"/>
      <c r="I53" s="36"/>
      <c r="J53" s="36"/>
    </row>
    <row r="54" spans="1:5" s="15" customFormat="1" ht="73.5" customHeight="1">
      <c r="A54" s="11" t="s">
        <v>2</v>
      </c>
      <c r="B54" s="12" t="s">
        <v>63</v>
      </c>
      <c r="C54" s="11" t="s">
        <v>3</v>
      </c>
      <c r="D54" s="40" t="s">
        <v>64</v>
      </c>
      <c r="E54" s="3" t="s">
        <v>360</v>
      </c>
    </row>
    <row r="55" spans="1:13" s="9" customFormat="1" ht="30" customHeight="1" thickBot="1">
      <c r="A55" s="16" t="s">
        <v>372</v>
      </c>
      <c r="B55" s="17" t="s">
        <v>4</v>
      </c>
      <c r="C55" s="17" t="s">
        <v>5</v>
      </c>
      <c r="D55" s="17" t="s">
        <v>6</v>
      </c>
      <c r="E55" s="17" t="s">
        <v>7</v>
      </c>
      <c r="F55" s="17" t="s">
        <v>8</v>
      </c>
      <c r="G55" s="17" t="s">
        <v>9</v>
      </c>
      <c r="H55" s="17" t="s">
        <v>10</v>
      </c>
      <c r="I55" s="17" t="s">
        <v>11</v>
      </c>
      <c r="J55" s="17" t="s">
        <v>12</v>
      </c>
      <c r="K55" s="18" t="s">
        <v>19</v>
      </c>
      <c r="L55" s="48"/>
      <c r="M55" s="48"/>
    </row>
    <row r="56" spans="1:13" s="9" customFormat="1" ht="15.75" customHeight="1">
      <c r="A56" s="19" t="s">
        <v>373</v>
      </c>
      <c r="B56" s="20">
        <v>1</v>
      </c>
      <c r="C56" s="49" t="s">
        <v>65</v>
      </c>
      <c r="D56" s="50">
        <v>1</v>
      </c>
      <c r="E56" s="95"/>
      <c r="F56" s="23">
        <f aca="true" t="shared" si="23" ref="F56:F106">E56*0.21</f>
        <v>0</v>
      </c>
      <c r="G56" s="23">
        <f aca="true" t="shared" si="24" ref="G56:G106">E56*D56</f>
        <v>0</v>
      </c>
      <c r="H56" s="23">
        <f aca="true" t="shared" si="25" ref="H56:H106">E56*1.21</f>
        <v>0</v>
      </c>
      <c r="I56" s="23">
        <f aca="true" t="shared" si="26" ref="I56:I106">(E56*0.21)*D56</f>
        <v>0</v>
      </c>
      <c r="J56" s="23">
        <f aca="true" t="shared" si="27" ref="J56:J106">H56*D56</f>
        <v>0</v>
      </c>
      <c r="K56" s="51" t="s">
        <v>114</v>
      </c>
      <c r="L56" s="48"/>
      <c r="M56" s="48"/>
    </row>
    <row r="57" spans="1:13" s="9" customFormat="1" ht="15.75" customHeight="1">
      <c r="A57" s="19" t="s">
        <v>373</v>
      </c>
      <c r="B57" s="20">
        <v>2</v>
      </c>
      <c r="C57" s="21" t="s">
        <v>66</v>
      </c>
      <c r="D57" s="52">
        <v>1</v>
      </c>
      <c r="E57" s="95"/>
      <c r="F57" s="23">
        <f t="shared" si="23"/>
        <v>0</v>
      </c>
      <c r="G57" s="23">
        <f t="shared" si="24"/>
        <v>0</v>
      </c>
      <c r="H57" s="23">
        <f t="shared" si="25"/>
        <v>0</v>
      </c>
      <c r="I57" s="23">
        <f t="shared" si="26"/>
        <v>0</v>
      </c>
      <c r="J57" s="23">
        <f t="shared" si="27"/>
        <v>0</v>
      </c>
      <c r="K57" s="24" t="s">
        <v>115</v>
      </c>
      <c r="L57" s="48"/>
      <c r="M57" s="48"/>
    </row>
    <row r="58" spans="1:13" s="9" customFormat="1" ht="15.75" customHeight="1">
      <c r="A58" s="19" t="s">
        <v>373</v>
      </c>
      <c r="B58" s="20">
        <v>3</v>
      </c>
      <c r="C58" s="21" t="s">
        <v>67</v>
      </c>
      <c r="D58" s="52">
        <v>1</v>
      </c>
      <c r="E58" s="95"/>
      <c r="F58" s="23">
        <f t="shared" si="23"/>
        <v>0</v>
      </c>
      <c r="G58" s="23">
        <f t="shared" si="24"/>
        <v>0</v>
      </c>
      <c r="H58" s="23">
        <f t="shared" si="25"/>
        <v>0</v>
      </c>
      <c r="I58" s="23">
        <f t="shared" si="26"/>
        <v>0</v>
      </c>
      <c r="J58" s="23">
        <f t="shared" si="27"/>
        <v>0</v>
      </c>
      <c r="K58" s="24" t="s">
        <v>115</v>
      </c>
      <c r="L58" s="53"/>
      <c r="M58" s="53"/>
    </row>
    <row r="59" spans="1:13" s="9" customFormat="1" ht="15.75" customHeight="1">
      <c r="A59" s="19" t="s">
        <v>373</v>
      </c>
      <c r="B59" s="20">
        <v>4</v>
      </c>
      <c r="C59" s="21" t="s">
        <v>68</v>
      </c>
      <c r="D59" s="52">
        <v>1</v>
      </c>
      <c r="E59" s="95"/>
      <c r="F59" s="23">
        <f t="shared" si="23"/>
        <v>0</v>
      </c>
      <c r="G59" s="23">
        <f t="shared" si="24"/>
        <v>0</v>
      </c>
      <c r="H59" s="23">
        <f t="shared" si="25"/>
        <v>0</v>
      </c>
      <c r="I59" s="23">
        <f t="shared" si="26"/>
        <v>0</v>
      </c>
      <c r="J59" s="23">
        <f t="shared" si="27"/>
        <v>0</v>
      </c>
      <c r="K59" s="24" t="s">
        <v>115</v>
      </c>
      <c r="L59" s="53"/>
      <c r="M59" s="53"/>
    </row>
    <row r="60" spans="1:13" s="9" customFormat="1" ht="15.75" customHeight="1">
      <c r="A60" s="19" t="s">
        <v>373</v>
      </c>
      <c r="B60" s="20">
        <v>5</v>
      </c>
      <c r="C60" s="21" t="s">
        <v>69</v>
      </c>
      <c r="D60" s="52">
        <v>1</v>
      </c>
      <c r="E60" s="95"/>
      <c r="F60" s="23">
        <f t="shared" si="23"/>
        <v>0</v>
      </c>
      <c r="G60" s="23">
        <f t="shared" si="24"/>
        <v>0</v>
      </c>
      <c r="H60" s="23">
        <f t="shared" si="25"/>
        <v>0</v>
      </c>
      <c r="I60" s="23">
        <f t="shared" si="26"/>
        <v>0</v>
      </c>
      <c r="J60" s="23">
        <f t="shared" si="27"/>
        <v>0</v>
      </c>
      <c r="K60" s="24" t="s">
        <v>115</v>
      </c>
      <c r="L60" s="53"/>
      <c r="M60" s="53"/>
    </row>
    <row r="61" spans="1:13" s="9" customFormat="1" ht="15.75" customHeight="1">
      <c r="A61" s="19" t="s">
        <v>373</v>
      </c>
      <c r="B61" s="20">
        <v>6</v>
      </c>
      <c r="C61" s="21" t="s">
        <v>70</v>
      </c>
      <c r="D61" s="52">
        <v>11</v>
      </c>
      <c r="E61" s="95"/>
      <c r="F61" s="23">
        <f t="shared" si="23"/>
        <v>0</v>
      </c>
      <c r="G61" s="23">
        <f t="shared" si="24"/>
        <v>0</v>
      </c>
      <c r="H61" s="23">
        <f t="shared" si="25"/>
        <v>0</v>
      </c>
      <c r="I61" s="23">
        <f t="shared" si="26"/>
        <v>0</v>
      </c>
      <c r="J61" s="23">
        <f t="shared" si="27"/>
        <v>0</v>
      </c>
      <c r="K61" s="24" t="s">
        <v>401</v>
      </c>
      <c r="L61" s="53"/>
      <c r="M61" s="53"/>
    </row>
    <row r="62" spans="1:13" s="9" customFormat="1" ht="15.75" customHeight="1">
      <c r="A62" s="19" t="s">
        <v>373</v>
      </c>
      <c r="B62" s="20">
        <v>7</v>
      </c>
      <c r="C62" s="21" t="s">
        <v>71</v>
      </c>
      <c r="D62" s="52">
        <v>1</v>
      </c>
      <c r="E62" s="95"/>
      <c r="F62" s="23">
        <f t="shared" si="23"/>
        <v>0</v>
      </c>
      <c r="G62" s="23">
        <f t="shared" si="24"/>
        <v>0</v>
      </c>
      <c r="H62" s="23">
        <f t="shared" si="25"/>
        <v>0</v>
      </c>
      <c r="I62" s="23">
        <f t="shared" si="26"/>
        <v>0</v>
      </c>
      <c r="J62" s="23">
        <f t="shared" si="27"/>
        <v>0</v>
      </c>
      <c r="K62" s="24" t="s">
        <v>116</v>
      </c>
      <c r="L62" s="53"/>
      <c r="M62" s="53"/>
    </row>
    <row r="63" spans="1:13" s="9" customFormat="1" ht="15.75" customHeight="1">
      <c r="A63" s="19" t="s">
        <v>373</v>
      </c>
      <c r="B63" s="20">
        <v>8</v>
      </c>
      <c r="C63" s="21" t="s">
        <v>72</v>
      </c>
      <c r="D63" s="52">
        <v>3</v>
      </c>
      <c r="E63" s="95"/>
      <c r="F63" s="23">
        <f t="shared" si="23"/>
        <v>0</v>
      </c>
      <c r="G63" s="23">
        <f t="shared" si="24"/>
        <v>0</v>
      </c>
      <c r="H63" s="23">
        <f t="shared" si="25"/>
        <v>0</v>
      </c>
      <c r="I63" s="23">
        <f t="shared" si="26"/>
        <v>0</v>
      </c>
      <c r="J63" s="23">
        <f t="shared" si="27"/>
        <v>0</v>
      </c>
      <c r="K63" s="24" t="s">
        <v>117</v>
      </c>
      <c r="L63" s="53"/>
      <c r="M63" s="53"/>
    </row>
    <row r="64" spans="1:13" s="9" customFormat="1" ht="15.75" customHeight="1">
      <c r="A64" s="19" t="s">
        <v>373</v>
      </c>
      <c r="B64" s="20">
        <v>9</v>
      </c>
      <c r="C64" s="21" t="s">
        <v>73</v>
      </c>
      <c r="D64" s="52">
        <v>3</v>
      </c>
      <c r="E64" s="95"/>
      <c r="F64" s="23">
        <f t="shared" si="23"/>
        <v>0</v>
      </c>
      <c r="G64" s="23">
        <f t="shared" si="24"/>
        <v>0</v>
      </c>
      <c r="H64" s="23">
        <f t="shared" si="25"/>
        <v>0</v>
      </c>
      <c r="I64" s="23">
        <f t="shared" si="26"/>
        <v>0</v>
      </c>
      <c r="J64" s="23">
        <f t="shared" si="27"/>
        <v>0</v>
      </c>
      <c r="K64" s="24" t="s">
        <v>117</v>
      </c>
      <c r="L64" s="53"/>
      <c r="M64" s="53"/>
    </row>
    <row r="65" spans="1:13" s="9" customFormat="1" ht="15.75" customHeight="1">
      <c r="A65" s="19" t="s">
        <v>373</v>
      </c>
      <c r="B65" s="20">
        <v>10</v>
      </c>
      <c r="C65" s="21" t="s">
        <v>74</v>
      </c>
      <c r="D65" s="52">
        <v>3</v>
      </c>
      <c r="E65" s="95"/>
      <c r="F65" s="23">
        <f t="shared" si="23"/>
        <v>0</v>
      </c>
      <c r="G65" s="23">
        <f t="shared" si="24"/>
        <v>0</v>
      </c>
      <c r="H65" s="23">
        <f t="shared" si="25"/>
        <v>0</v>
      </c>
      <c r="I65" s="23">
        <f t="shared" si="26"/>
        <v>0</v>
      </c>
      <c r="J65" s="23">
        <f t="shared" si="27"/>
        <v>0</v>
      </c>
      <c r="K65" s="24" t="s">
        <v>117</v>
      </c>
      <c r="L65" s="53"/>
      <c r="M65" s="53"/>
    </row>
    <row r="66" spans="1:13" s="9" customFormat="1" ht="15.75" customHeight="1">
      <c r="A66" s="19" t="s">
        <v>373</v>
      </c>
      <c r="B66" s="20">
        <v>11</v>
      </c>
      <c r="C66" s="21" t="s">
        <v>75</v>
      </c>
      <c r="D66" s="52">
        <v>3</v>
      </c>
      <c r="E66" s="95"/>
      <c r="F66" s="23">
        <f t="shared" si="23"/>
        <v>0</v>
      </c>
      <c r="G66" s="23">
        <f t="shared" si="24"/>
        <v>0</v>
      </c>
      <c r="H66" s="23">
        <f t="shared" si="25"/>
        <v>0</v>
      </c>
      <c r="I66" s="23">
        <f t="shared" si="26"/>
        <v>0</v>
      </c>
      <c r="J66" s="23">
        <f t="shared" si="27"/>
        <v>0</v>
      </c>
      <c r="K66" s="24" t="s">
        <v>117</v>
      </c>
      <c r="L66" s="53"/>
      <c r="M66" s="53"/>
    </row>
    <row r="67" spans="1:13" s="9" customFormat="1" ht="15.75" customHeight="1">
      <c r="A67" s="19" t="s">
        <v>373</v>
      </c>
      <c r="B67" s="20">
        <v>12</v>
      </c>
      <c r="C67" s="21" t="s">
        <v>76</v>
      </c>
      <c r="D67" s="52">
        <v>2</v>
      </c>
      <c r="E67" s="95"/>
      <c r="F67" s="23">
        <f t="shared" si="23"/>
        <v>0</v>
      </c>
      <c r="G67" s="23">
        <f t="shared" si="24"/>
        <v>0</v>
      </c>
      <c r="H67" s="23">
        <f t="shared" si="25"/>
        <v>0</v>
      </c>
      <c r="I67" s="23">
        <f t="shared" si="26"/>
        <v>0</v>
      </c>
      <c r="J67" s="23">
        <f t="shared" si="27"/>
        <v>0</v>
      </c>
      <c r="K67" s="24" t="s">
        <v>118</v>
      </c>
      <c r="L67" s="53"/>
      <c r="M67" s="53"/>
    </row>
    <row r="68" spans="1:13" s="9" customFormat="1" ht="15.75" customHeight="1">
      <c r="A68" s="19" t="s">
        <v>373</v>
      </c>
      <c r="B68" s="20">
        <v>13</v>
      </c>
      <c r="C68" s="21" t="s">
        <v>77</v>
      </c>
      <c r="D68" s="52">
        <v>2</v>
      </c>
      <c r="E68" s="95"/>
      <c r="F68" s="23">
        <f t="shared" si="23"/>
        <v>0</v>
      </c>
      <c r="G68" s="23">
        <f t="shared" si="24"/>
        <v>0</v>
      </c>
      <c r="H68" s="23">
        <f t="shared" si="25"/>
        <v>0</v>
      </c>
      <c r="I68" s="23">
        <f t="shared" si="26"/>
        <v>0</v>
      </c>
      <c r="J68" s="23">
        <f t="shared" si="27"/>
        <v>0</v>
      </c>
      <c r="K68" s="24" t="s">
        <v>118</v>
      </c>
      <c r="L68" s="53"/>
      <c r="M68" s="53"/>
    </row>
    <row r="69" spans="1:13" s="9" customFormat="1" ht="15.75" customHeight="1">
      <c r="A69" s="19" t="s">
        <v>373</v>
      </c>
      <c r="B69" s="20">
        <v>14</v>
      </c>
      <c r="C69" s="21" t="s">
        <v>78</v>
      </c>
      <c r="D69" s="52">
        <v>2</v>
      </c>
      <c r="E69" s="95"/>
      <c r="F69" s="23">
        <f t="shared" si="23"/>
        <v>0</v>
      </c>
      <c r="G69" s="23">
        <f t="shared" si="24"/>
        <v>0</v>
      </c>
      <c r="H69" s="23">
        <f t="shared" si="25"/>
        <v>0</v>
      </c>
      <c r="I69" s="23">
        <f t="shared" si="26"/>
        <v>0</v>
      </c>
      <c r="J69" s="23">
        <f t="shared" si="27"/>
        <v>0</v>
      </c>
      <c r="K69" s="24" t="s">
        <v>118</v>
      </c>
      <c r="L69" s="53"/>
      <c r="M69" s="53"/>
    </row>
    <row r="70" spans="1:13" s="9" customFormat="1" ht="15.75" customHeight="1">
      <c r="A70" s="19" t="s">
        <v>373</v>
      </c>
      <c r="B70" s="20">
        <v>15</v>
      </c>
      <c r="C70" s="21" t="s">
        <v>79</v>
      </c>
      <c r="D70" s="52">
        <v>2</v>
      </c>
      <c r="E70" s="95"/>
      <c r="F70" s="23">
        <f t="shared" si="23"/>
        <v>0</v>
      </c>
      <c r="G70" s="23">
        <f t="shared" si="24"/>
        <v>0</v>
      </c>
      <c r="H70" s="23">
        <f t="shared" si="25"/>
        <v>0</v>
      </c>
      <c r="I70" s="23">
        <f t="shared" si="26"/>
        <v>0</v>
      </c>
      <c r="J70" s="23">
        <f t="shared" si="27"/>
        <v>0</v>
      </c>
      <c r="K70" s="24" t="s">
        <v>118</v>
      </c>
      <c r="L70" s="53"/>
      <c r="M70" s="53"/>
    </row>
    <row r="71" spans="1:13" s="9" customFormat="1" ht="15.75" customHeight="1">
      <c r="A71" s="19" t="s">
        <v>373</v>
      </c>
      <c r="B71" s="20">
        <v>16</v>
      </c>
      <c r="C71" s="21" t="s">
        <v>80</v>
      </c>
      <c r="D71" s="52">
        <v>1</v>
      </c>
      <c r="E71" s="95"/>
      <c r="F71" s="23">
        <f t="shared" si="23"/>
        <v>0</v>
      </c>
      <c r="G71" s="23">
        <f t="shared" si="24"/>
        <v>0</v>
      </c>
      <c r="H71" s="23">
        <f t="shared" si="25"/>
        <v>0</v>
      </c>
      <c r="I71" s="23">
        <f t="shared" si="26"/>
        <v>0</v>
      </c>
      <c r="J71" s="23">
        <f t="shared" si="27"/>
        <v>0</v>
      </c>
      <c r="K71" s="24" t="s">
        <v>119</v>
      </c>
      <c r="L71" s="53"/>
      <c r="M71" s="53"/>
    </row>
    <row r="72" spans="1:13" s="9" customFormat="1" ht="15.75" customHeight="1">
      <c r="A72" s="19" t="s">
        <v>373</v>
      </c>
      <c r="B72" s="20">
        <v>17</v>
      </c>
      <c r="C72" s="21" t="s">
        <v>81</v>
      </c>
      <c r="D72" s="52">
        <v>1</v>
      </c>
      <c r="E72" s="95"/>
      <c r="F72" s="23">
        <f t="shared" si="23"/>
        <v>0</v>
      </c>
      <c r="G72" s="23">
        <f t="shared" si="24"/>
        <v>0</v>
      </c>
      <c r="H72" s="23">
        <f t="shared" si="25"/>
        <v>0</v>
      </c>
      <c r="I72" s="23">
        <f t="shared" si="26"/>
        <v>0</v>
      </c>
      <c r="J72" s="23">
        <f t="shared" si="27"/>
        <v>0</v>
      </c>
      <c r="K72" s="24" t="s">
        <v>119</v>
      </c>
      <c r="L72" s="53"/>
      <c r="M72" s="53"/>
    </row>
    <row r="73" spans="1:13" s="9" customFormat="1" ht="15.75" customHeight="1">
      <c r="A73" s="19" t="s">
        <v>373</v>
      </c>
      <c r="B73" s="20">
        <v>18</v>
      </c>
      <c r="C73" s="21" t="s">
        <v>82</v>
      </c>
      <c r="D73" s="52">
        <v>1</v>
      </c>
      <c r="E73" s="95"/>
      <c r="F73" s="23">
        <f t="shared" si="23"/>
        <v>0</v>
      </c>
      <c r="G73" s="23">
        <f t="shared" si="24"/>
        <v>0</v>
      </c>
      <c r="H73" s="23">
        <f t="shared" si="25"/>
        <v>0</v>
      </c>
      <c r="I73" s="23">
        <f t="shared" si="26"/>
        <v>0</v>
      </c>
      <c r="J73" s="23">
        <f t="shared" si="27"/>
        <v>0</v>
      </c>
      <c r="K73" s="24" t="s">
        <v>119</v>
      </c>
      <c r="L73" s="53"/>
      <c r="M73" s="53"/>
    </row>
    <row r="74" spans="1:13" s="9" customFormat="1" ht="15.75" customHeight="1">
      <c r="A74" s="19" t="s">
        <v>373</v>
      </c>
      <c r="B74" s="20">
        <v>19</v>
      </c>
      <c r="C74" s="21" t="s">
        <v>83</v>
      </c>
      <c r="D74" s="52">
        <v>1</v>
      </c>
      <c r="E74" s="95"/>
      <c r="F74" s="23">
        <f t="shared" si="23"/>
        <v>0</v>
      </c>
      <c r="G74" s="23">
        <f t="shared" si="24"/>
        <v>0</v>
      </c>
      <c r="H74" s="23">
        <f t="shared" si="25"/>
        <v>0</v>
      </c>
      <c r="I74" s="23">
        <f t="shared" si="26"/>
        <v>0</v>
      </c>
      <c r="J74" s="23">
        <f t="shared" si="27"/>
        <v>0</v>
      </c>
      <c r="K74" s="24" t="s">
        <v>119</v>
      </c>
      <c r="L74" s="53"/>
      <c r="M74" s="53"/>
    </row>
    <row r="75" spans="1:13" s="9" customFormat="1" ht="15.75" customHeight="1">
      <c r="A75" s="19" t="s">
        <v>373</v>
      </c>
      <c r="B75" s="20">
        <v>20</v>
      </c>
      <c r="C75" s="21" t="s">
        <v>84</v>
      </c>
      <c r="D75" s="52">
        <v>1</v>
      </c>
      <c r="E75" s="95"/>
      <c r="F75" s="23">
        <f t="shared" si="23"/>
        <v>0</v>
      </c>
      <c r="G75" s="23">
        <f t="shared" si="24"/>
        <v>0</v>
      </c>
      <c r="H75" s="23">
        <f t="shared" si="25"/>
        <v>0</v>
      </c>
      <c r="I75" s="23">
        <f t="shared" si="26"/>
        <v>0</v>
      </c>
      <c r="J75" s="23">
        <f t="shared" si="27"/>
        <v>0</v>
      </c>
      <c r="K75" s="24" t="s">
        <v>120</v>
      </c>
      <c r="L75" s="53"/>
      <c r="M75" s="53"/>
    </row>
    <row r="76" spans="1:13" s="9" customFormat="1" ht="15.75" customHeight="1">
      <c r="A76" s="19" t="s">
        <v>373</v>
      </c>
      <c r="B76" s="20">
        <v>21</v>
      </c>
      <c r="C76" s="21" t="s">
        <v>85</v>
      </c>
      <c r="D76" s="52">
        <v>1</v>
      </c>
      <c r="E76" s="95"/>
      <c r="F76" s="23">
        <f t="shared" si="23"/>
        <v>0</v>
      </c>
      <c r="G76" s="23">
        <f t="shared" si="24"/>
        <v>0</v>
      </c>
      <c r="H76" s="23">
        <f t="shared" si="25"/>
        <v>0</v>
      </c>
      <c r="I76" s="23">
        <f t="shared" si="26"/>
        <v>0</v>
      </c>
      <c r="J76" s="23">
        <f t="shared" si="27"/>
        <v>0</v>
      </c>
      <c r="K76" s="24" t="s">
        <v>120</v>
      </c>
      <c r="L76" s="53"/>
      <c r="M76" s="53"/>
    </row>
    <row r="77" spans="1:13" s="9" customFormat="1" ht="15.75" customHeight="1">
      <c r="A77" s="19" t="s">
        <v>373</v>
      </c>
      <c r="B77" s="20">
        <v>22</v>
      </c>
      <c r="C77" s="21" t="s">
        <v>86</v>
      </c>
      <c r="D77" s="52">
        <v>1</v>
      </c>
      <c r="E77" s="95"/>
      <c r="F77" s="23">
        <f t="shared" si="23"/>
        <v>0</v>
      </c>
      <c r="G77" s="23">
        <f t="shared" si="24"/>
        <v>0</v>
      </c>
      <c r="H77" s="23">
        <f t="shared" si="25"/>
        <v>0</v>
      </c>
      <c r="I77" s="23">
        <f t="shared" si="26"/>
        <v>0</v>
      </c>
      <c r="J77" s="23">
        <f t="shared" si="27"/>
        <v>0</v>
      </c>
      <c r="K77" s="24" t="s">
        <v>120</v>
      </c>
      <c r="L77" s="53"/>
      <c r="M77" s="53"/>
    </row>
    <row r="78" spans="1:13" s="9" customFormat="1" ht="15.75" customHeight="1">
      <c r="A78" s="19" t="s">
        <v>373</v>
      </c>
      <c r="B78" s="20">
        <v>23</v>
      </c>
      <c r="C78" s="21" t="s">
        <v>87</v>
      </c>
      <c r="D78" s="52">
        <v>1</v>
      </c>
      <c r="E78" s="95"/>
      <c r="F78" s="23">
        <f t="shared" si="23"/>
        <v>0</v>
      </c>
      <c r="G78" s="23">
        <f t="shared" si="24"/>
        <v>0</v>
      </c>
      <c r="H78" s="23">
        <f t="shared" si="25"/>
        <v>0</v>
      </c>
      <c r="I78" s="23">
        <f t="shared" si="26"/>
        <v>0</v>
      </c>
      <c r="J78" s="23">
        <f t="shared" si="27"/>
        <v>0</v>
      </c>
      <c r="K78" s="24" t="s">
        <v>120</v>
      </c>
      <c r="L78" s="53"/>
      <c r="M78" s="53"/>
    </row>
    <row r="79" spans="1:13" s="9" customFormat="1" ht="15.75" customHeight="1">
      <c r="A79" s="19" t="s">
        <v>373</v>
      </c>
      <c r="B79" s="20">
        <v>24</v>
      </c>
      <c r="C79" s="21" t="s">
        <v>88</v>
      </c>
      <c r="D79" s="52">
        <v>2</v>
      </c>
      <c r="E79" s="95"/>
      <c r="F79" s="23">
        <f t="shared" si="23"/>
        <v>0</v>
      </c>
      <c r="G79" s="23">
        <f t="shared" si="24"/>
        <v>0</v>
      </c>
      <c r="H79" s="23">
        <f t="shared" si="25"/>
        <v>0</v>
      </c>
      <c r="I79" s="23">
        <f t="shared" si="26"/>
        <v>0</v>
      </c>
      <c r="J79" s="23">
        <f t="shared" si="27"/>
        <v>0</v>
      </c>
      <c r="K79" s="24" t="s">
        <v>121</v>
      </c>
      <c r="L79" s="53"/>
      <c r="M79" s="53"/>
    </row>
    <row r="80" spans="1:13" s="9" customFormat="1" ht="15.75" customHeight="1">
      <c r="A80" s="19" t="s">
        <v>373</v>
      </c>
      <c r="B80" s="20">
        <v>25</v>
      </c>
      <c r="C80" s="21" t="s">
        <v>89</v>
      </c>
      <c r="D80" s="52">
        <v>7</v>
      </c>
      <c r="E80" s="95"/>
      <c r="F80" s="23">
        <f t="shared" si="23"/>
        <v>0</v>
      </c>
      <c r="G80" s="23">
        <f t="shared" si="24"/>
        <v>0</v>
      </c>
      <c r="H80" s="23">
        <f t="shared" si="25"/>
        <v>0</v>
      </c>
      <c r="I80" s="23">
        <f t="shared" si="26"/>
        <v>0</v>
      </c>
      <c r="J80" s="23">
        <f t="shared" si="27"/>
        <v>0</v>
      </c>
      <c r="K80" s="24" t="s">
        <v>122</v>
      </c>
      <c r="L80" s="53"/>
      <c r="M80" s="53"/>
    </row>
    <row r="81" spans="1:13" s="9" customFormat="1" ht="15.75" customHeight="1">
      <c r="A81" s="19" t="s">
        <v>373</v>
      </c>
      <c r="B81" s="20">
        <v>26</v>
      </c>
      <c r="C81" s="21" t="s">
        <v>90</v>
      </c>
      <c r="D81" s="52">
        <v>4</v>
      </c>
      <c r="E81" s="95"/>
      <c r="F81" s="23">
        <f t="shared" si="23"/>
        <v>0</v>
      </c>
      <c r="G81" s="23">
        <f t="shared" si="24"/>
        <v>0</v>
      </c>
      <c r="H81" s="23">
        <f t="shared" si="25"/>
        <v>0</v>
      </c>
      <c r="I81" s="23">
        <f t="shared" si="26"/>
        <v>0</v>
      </c>
      <c r="J81" s="23">
        <f t="shared" si="27"/>
        <v>0</v>
      </c>
      <c r="K81" s="24" t="s">
        <v>123</v>
      </c>
      <c r="L81" s="53"/>
      <c r="M81" s="53"/>
    </row>
    <row r="82" spans="1:13" s="9" customFormat="1" ht="15.75" customHeight="1">
      <c r="A82" s="19" t="s">
        <v>373</v>
      </c>
      <c r="B82" s="20">
        <v>27</v>
      </c>
      <c r="C82" s="21" t="s">
        <v>91</v>
      </c>
      <c r="D82" s="52">
        <v>6</v>
      </c>
      <c r="E82" s="95"/>
      <c r="F82" s="23">
        <f t="shared" si="23"/>
        <v>0</v>
      </c>
      <c r="G82" s="23">
        <f t="shared" si="24"/>
        <v>0</v>
      </c>
      <c r="H82" s="23">
        <f t="shared" si="25"/>
        <v>0</v>
      </c>
      <c r="I82" s="23">
        <f t="shared" si="26"/>
        <v>0</v>
      </c>
      <c r="J82" s="23">
        <f t="shared" si="27"/>
        <v>0</v>
      </c>
      <c r="K82" s="24" t="s">
        <v>124</v>
      </c>
      <c r="L82" s="53"/>
      <c r="M82" s="53"/>
    </row>
    <row r="83" spans="1:13" s="9" customFormat="1" ht="15.75" customHeight="1">
      <c r="A83" s="19" t="s">
        <v>373</v>
      </c>
      <c r="B83" s="20">
        <v>28</v>
      </c>
      <c r="C83" s="21" t="s">
        <v>92</v>
      </c>
      <c r="D83" s="52">
        <v>1</v>
      </c>
      <c r="E83" s="95"/>
      <c r="F83" s="23">
        <f t="shared" si="23"/>
        <v>0</v>
      </c>
      <c r="G83" s="23">
        <f t="shared" si="24"/>
        <v>0</v>
      </c>
      <c r="H83" s="23">
        <f t="shared" si="25"/>
        <v>0</v>
      </c>
      <c r="I83" s="23">
        <f t="shared" si="26"/>
        <v>0</v>
      </c>
      <c r="J83" s="23">
        <f t="shared" si="27"/>
        <v>0</v>
      </c>
      <c r="K83" s="24" t="s">
        <v>125</v>
      </c>
      <c r="L83" s="53"/>
      <c r="M83" s="53"/>
    </row>
    <row r="84" spans="1:13" s="9" customFormat="1" ht="15.75" customHeight="1">
      <c r="A84" s="19" t="s">
        <v>373</v>
      </c>
      <c r="B84" s="20">
        <v>29</v>
      </c>
      <c r="C84" s="21" t="s">
        <v>93</v>
      </c>
      <c r="D84" s="52">
        <v>1</v>
      </c>
      <c r="E84" s="95"/>
      <c r="F84" s="23">
        <f t="shared" si="23"/>
        <v>0</v>
      </c>
      <c r="G84" s="23">
        <f t="shared" si="24"/>
        <v>0</v>
      </c>
      <c r="H84" s="23">
        <f t="shared" si="25"/>
        <v>0</v>
      </c>
      <c r="I84" s="23">
        <f t="shared" si="26"/>
        <v>0</v>
      </c>
      <c r="J84" s="23">
        <f t="shared" si="27"/>
        <v>0</v>
      </c>
      <c r="K84" s="24" t="s">
        <v>125</v>
      </c>
      <c r="L84" s="53"/>
      <c r="M84" s="53"/>
    </row>
    <row r="85" spans="1:13" s="9" customFormat="1" ht="15.75" customHeight="1">
      <c r="A85" s="19" t="s">
        <v>373</v>
      </c>
      <c r="B85" s="20">
        <v>30</v>
      </c>
      <c r="C85" s="21" t="s">
        <v>94</v>
      </c>
      <c r="D85" s="52">
        <v>1</v>
      </c>
      <c r="E85" s="95"/>
      <c r="F85" s="23">
        <f t="shared" si="23"/>
        <v>0</v>
      </c>
      <c r="G85" s="23">
        <f t="shared" si="24"/>
        <v>0</v>
      </c>
      <c r="H85" s="23">
        <f t="shared" si="25"/>
        <v>0</v>
      </c>
      <c r="I85" s="23">
        <f t="shared" si="26"/>
        <v>0</v>
      </c>
      <c r="J85" s="23">
        <f t="shared" si="27"/>
        <v>0</v>
      </c>
      <c r="K85" s="24" t="s">
        <v>125</v>
      </c>
      <c r="L85" s="53"/>
      <c r="M85" s="53"/>
    </row>
    <row r="86" spans="1:13" s="9" customFormat="1" ht="15.75" customHeight="1">
      <c r="A86" s="19" t="s">
        <v>373</v>
      </c>
      <c r="B86" s="20">
        <v>31</v>
      </c>
      <c r="C86" s="21" t="s">
        <v>95</v>
      </c>
      <c r="D86" s="52">
        <v>1</v>
      </c>
      <c r="E86" s="95"/>
      <c r="F86" s="23">
        <f t="shared" si="23"/>
        <v>0</v>
      </c>
      <c r="G86" s="23">
        <f t="shared" si="24"/>
        <v>0</v>
      </c>
      <c r="H86" s="23">
        <f t="shared" si="25"/>
        <v>0</v>
      </c>
      <c r="I86" s="23">
        <f t="shared" si="26"/>
        <v>0</v>
      </c>
      <c r="J86" s="23">
        <f t="shared" si="27"/>
        <v>0</v>
      </c>
      <c r="K86" s="24" t="s">
        <v>125</v>
      </c>
      <c r="L86" s="53"/>
      <c r="M86" s="53"/>
    </row>
    <row r="87" spans="1:13" s="9" customFormat="1" ht="15.75" customHeight="1">
      <c r="A87" s="19" t="s">
        <v>373</v>
      </c>
      <c r="B87" s="20">
        <v>32</v>
      </c>
      <c r="C87" s="21" t="s">
        <v>96</v>
      </c>
      <c r="D87" s="52">
        <v>1</v>
      </c>
      <c r="E87" s="95"/>
      <c r="F87" s="23">
        <f t="shared" si="23"/>
        <v>0</v>
      </c>
      <c r="G87" s="23">
        <f t="shared" si="24"/>
        <v>0</v>
      </c>
      <c r="H87" s="23">
        <f t="shared" si="25"/>
        <v>0</v>
      </c>
      <c r="I87" s="23">
        <f t="shared" si="26"/>
        <v>0</v>
      </c>
      <c r="J87" s="23">
        <f t="shared" si="27"/>
        <v>0</v>
      </c>
      <c r="K87" s="24" t="s">
        <v>126</v>
      </c>
      <c r="L87" s="53"/>
      <c r="M87" s="53"/>
    </row>
    <row r="88" spans="1:13" s="9" customFormat="1" ht="15.75" customHeight="1">
      <c r="A88" s="19" t="s">
        <v>373</v>
      </c>
      <c r="B88" s="20">
        <v>33</v>
      </c>
      <c r="C88" s="21" t="s">
        <v>97</v>
      </c>
      <c r="D88" s="52">
        <v>1</v>
      </c>
      <c r="E88" s="95"/>
      <c r="F88" s="23">
        <f t="shared" si="23"/>
        <v>0</v>
      </c>
      <c r="G88" s="23">
        <f t="shared" si="24"/>
        <v>0</v>
      </c>
      <c r="H88" s="23">
        <f t="shared" si="25"/>
        <v>0</v>
      </c>
      <c r="I88" s="23">
        <f t="shared" si="26"/>
        <v>0</v>
      </c>
      <c r="J88" s="23">
        <f t="shared" si="27"/>
        <v>0</v>
      </c>
      <c r="K88" s="24" t="s">
        <v>127</v>
      </c>
      <c r="L88" s="53"/>
      <c r="M88" s="53"/>
    </row>
    <row r="89" spans="1:13" s="9" customFormat="1" ht="15.75" customHeight="1">
      <c r="A89" s="19" t="s">
        <v>373</v>
      </c>
      <c r="B89" s="20">
        <v>34</v>
      </c>
      <c r="C89" s="21" t="s">
        <v>98</v>
      </c>
      <c r="D89" s="52">
        <v>3</v>
      </c>
      <c r="E89" s="95"/>
      <c r="F89" s="23">
        <f t="shared" si="23"/>
        <v>0</v>
      </c>
      <c r="G89" s="23">
        <f t="shared" si="24"/>
        <v>0</v>
      </c>
      <c r="H89" s="23">
        <f t="shared" si="25"/>
        <v>0</v>
      </c>
      <c r="I89" s="23">
        <f t="shared" si="26"/>
        <v>0</v>
      </c>
      <c r="J89" s="23">
        <f t="shared" si="27"/>
        <v>0</v>
      </c>
      <c r="K89" s="24" t="s">
        <v>128</v>
      </c>
      <c r="L89" s="53"/>
      <c r="M89" s="53"/>
    </row>
    <row r="90" spans="1:13" s="9" customFormat="1" ht="15.75" customHeight="1">
      <c r="A90" s="19" t="s">
        <v>373</v>
      </c>
      <c r="B90" s="20">
        <v>35</v>
      </c>
      <c r="C90" s="21" t="s">
        <v>99</v>
      </c>
      <c r="D90" s="52">
        <v>3</v>
      </c>
      <c r="E90" s="95"/>
      <c r="F90" s="23">
        <f t="shared" si="23"/>
        <v>0</v>
      </c>
      <c r="G90" s="23">
        <f t="shared" si="24"/>
        <v>0</v>
      </c>
      <c r="H90" s="23">
        <f t="shared" si="25"/>
        <v>0</v>
      </c>
      <c r="I90" s="23">
        <f t="shared" si="26"/>
        <v>0</v>
      </c>
      <c r="J90" s="23">
        <f t="shared" si="27"/>
        <v>0</v>
      </c>
      <c r="K90" s="24" t="s">
        <v>128</v>
      </c>
      <c r="L90" s="53"/>
      <c r="M90" s="53"/>
    </row>
    <row r="91" spans="1:13" s="9" customFormat="1" ht="15.75" customHeight="1">
      <c r="A91" s="19" t="s">
        <v>373</v>
      </c>
      <c r="B91" s="20">
        <v>36</v>
      </c>
      <c r="C91" s="21" t="s">
        <v>100</v>
      </c>
      <c r="D91" s="52">
        <v>3</v>
      </c>
      <c r="E91" s="95"/>
      <c r="F91" s="23">
        <f t="shared" si="23"/>
        <v>0</v>
      </c>
      <c r="G91" s="23">
        <f t="shared" si="24"/>
        <v>0</v>
      </c>
      <c r="H91" s="23">
        <f t="shared" si="25"/>
        <v>0</v>
      </c>
      <c r="I91" s="23">
        <f t="shared" si="26"/>
        <v>0</v>
      </c>
      <c r="J91" s="23">
        <f t="shared" si="27"/>
        <v>0</v>
      </c>
      <c r="K91" s="24" t="s">
        <v>128</v>
      </c>
      <c r="L91" s="53"/>
      <c r="M91" s="53"/>
    </row>
    <row r="92" spans="1:13" s="9" customFormat="1" ht="15.75" customHeight="1">
      <c r="A92" s="19" t="s">
        <v>373</v>
      </c>
      <c r="B92" s="20">
        <v>37</v>
      </c>
      <c r="C92" s="21" t="s">
        <v>101</v>
      </c>
      <c r="D92" s="52">
        <v>3</v>
      </c>
      <c r="E92" s="95"/>
      <c r="F92" s="23">
        <f t="shared" si="23"/>
        <v>0</v>
      </c>
      <c r="G92" s="23">
        <f t="shared" si="24"/>
        <v>0</v>
      </c>
      <c r="H92" s="23">
        <f t="shared" si="25"/>
        <v>0</v>
      </c>
      <c r="I92" s="23">
        <f t="shared" si="26"/>
        <v>0</v>
      </c>
      <c r="J92" s="23">
        <f t="shared" si="27"/>
        <v>0</v>
      </c>
      <c r="K92" s="24" t="s">
        <v>128</v>
      </c>
      <c r="L92" s="53"/>
      <c r="M92" s="53"/>
    </row>
    <row r="93" spans="1:13" s="9" customFormat="1" ht="15.75" customHeight="1">
      <c r="A93" s="19" t="s">
        <v>373</v>
      </c>
      <c r="B93" s="20">
        <v>38</v>
      </c>
      <c r="C93" s="21" t="s">
        <v>102</v>
      </c>
      <c r="D93" s="52">
        <v>5</v>
      </c>
      <c r="E93" s="95"/>
      <c r="F93" s="23">
        <f t="shared" si="23"/>
        <v>0</v>
      </c>
      <c r="G93" s="23">
        <f t="shared" si="24"/>
        <v>0</v>
      </c>
      <c r="H93" s="23">
        <f t="shared" si="25"/>
        <v>0</v>
      </c>
      <c r="I93" s="23">
        <f t="shared" si="26"/>
        <v>0</v>
      </c>
      <c r="J93" s="23">
        <f t="shared" si="27"/>
        <v>0</v>
      </c>
      <c r="K93" s="24" t="s">
        <v>129</v>
      </c>
      <c r="L93" s="53"/>
      <c r="M93" s="53"/>
    </row>
    <row r="94" spans="1:13" s="9" customFormat="1" ht="33.75" customHeight="1">
      <c r="A94" s="19" t="s">
        <v>373</v>
      </c>
      <c r="B94" s="20">
        <v>39</v>
      </c>
      <c r="C94" s="78" t="s">
        <v>382</v>
      </c>
      <c r="D94" s="52">
        <v>15</v>
      </c>
      <c r="E94" s="95"/>
      <c r="F94" s="23">
        <f t="shared" si="23"/>
        <v>0</v>
      </c>
      <c r="G94" s="23">
        <f t="shared" si="24"/>
        <v>0</v>
      </c>
      <c r="H94" s="23">
        <f t="shared" si="25"/>
        <v>0</v>
      </c>
      <c r="I94" s="23">
        <f t="shared" si="26"/>
        <v>0</v>
      </c>
      <c r="J94" s="23">
        <f t="shared" si="27"/>
        <v>0</v>
      </c>
      <c r="K94" s="105" t="s">
        <v>130</v>
      </c>
      <c r="L94" s="53"/>
      <c r="M94" s="53"/>
    </row>
    <row r="95" spans="1:13" s="9" customFormat="1" ht="51" customHeight="1">
      <c r="A95" s="19" t="s">
        <v>373</v>
      </c>
      <c r="B95" s="20">
        <v>40</v>
      </c>
      <c r="C95" s="78" t="s">
        <v>381</v>
      </c>
      <c r="D95" s="52">
        <v>10</v>
      </c>
      <c r="E95" s="95"/>
      <c r="F95" s="23">
        <f t="shared" si="23"/>
        <v>0</v>
      </c>
      <c r="G95" s="23">
        <f t="shared" si="24"/>
        <v>0</v>
      </c>
      <c r="H95" s="23">
        <f t="shared" si="25"/>
        <v>0</v>
      </c>
      <c r="I95" s="23">
        <f t="shared" si="26"/>
        <v>0</v>
      </c>
      <c r="J95" s="23">
        <f t="shared" si="27"/>
        <v>0</v>
      </c>
      <c r="K95" s="105" t="s">
        <v>130</v>
      </c>
      <c r="L95" s="53"/>
      <c r="M95" s="53"/>
    </row>
    <row r="96" spans="1:13" s="9" customFormat="1" ht="15.75" customHeight="1">
      <c r="A96" s="19" t="s">
        <v>373</v>
      </c>
      <c r="B96" s="20">
        <v>41</v>
      </c>
      <c r="C96" s="21" t="s">
        <v>103</v>
      </c>
      <c r="D96" s="52">
        <v>1</v>
      </c>
      <c r="E96" s="95"/>
      <c r="F96" s="23">
        <f t="shared" si="23"/>
        <v>0</v>
      </c>
      <c r="G96" s="23">
        <f t="shared" si="24"/>
        <v>0</v>
      </c>
      <c r="H96" s="23">
        <f t="shared" si="25"/>
        <v>0</v>
      </c>
      <c r="I96" s="23">
        <f t="shared" si="26"/>
        <v>0</v>
      </c>
      <c r="J96" s="23">
        <f t="shared" si="27"/>
        <v>0</v>
      </c>
      <c r="K96" s="24" t="s">
        <v>131</v>
      </c>
      <c r="L96" s="53"/>
      <c r="M96" s="53"/>
    </row>
    <row r="97" spans="1:13" s="9" customFormat="1" ht="15.75" customHeight="1">
      <c r="A97" s="19" t="s">
        <v>373</v>
      </c>
      <c r="B97" s="20">
        <v>42</v>
      </c>
      <c r="C97" s="21" t="s">
        <v>104</v>
      </c>
      <c r="D97" s="52">
        <v>1</v>
      </c>
      <c r="E97" s="95"/>
      <c r="F97" s="23">
        <f t="shared" si="23"/>
        <v>0</v>
      </c>
      <c r="G97" s="23">
        <f t="shared" si="24"/>
        <v>0</v>
      </c>
      <c r="H97" s="23">
        <f t="shared" si="25"/>
        <v>0</v>
      </c>
      <c r="I97" s="23">
        <f t="shared" si="26"/>
        <v>0</v>
      </c>
      <c r="J97" s="23">
        <f t="shared" si="27"/>
        <v>0</v>
      </c>
      <c r="K97" s="24" t="s">
        <v>132</v>
      </c>
      <c r="L97" s="54"/>
      <c r="M97" s="54"/>
    </row>
    <row r="98" spans="1:13" s="9" customFormat="1" ht="15.75" customHeight="1">
      <c r="A98" s="19" t="s">
        <v>373</v>
      </c>
      <c r="B98" s="20">
        <v>43</v>
      </c>
      <c r="C98" s="21" t="s">
        <v>105</v>
      </c>
      <c r="D98" s="52">
        <v>1</v>
      </c>
      <c r="E98" s="95"/>
      <c r="F98" s="23">
        <f t="shared" si="23"/>
        <v>0</v>
      </c>
      <c r="G98" s="23">
        <f t="shared" si="24"/>
        <v>0</v>
      </c>
      <c r="H98" s="23">
        <f t="shared" si="25"/>
        <v>0</v>
      </c>
      <c r="I98" s="23">
        <f t="shared" si="26"/>
        <v>0</v>
      </c>
      <c r="J98" s="23">
        <f t="shared" si="27"/>
        <v>0</v>
      </c>
      <c r="K98" s="24" t="s">
        <v>133</v>
      </c>
      <c r="L98" s="32"/>
      <c r="M98" s="55"/>
    </row>
    <row r="99" spans="1:13" s="9" customFormat="1" ht="15.75" customHeight="1">
      <c r="A99" s="19" t="s">
        <v>373</v>
      </c>
      <c r="B99" s="20">
        <v>44</v>
      </c>
      <c r="C99" s="21" t="s">
        <v>106</v>
      </c>
      <c r="D99" s="52">
        <v>1</v>
      </c>
      <c r="E99" s="95"/>
      <c r="F99" s="23">
        <f t="shared" si="23"/>
        <v>0</v>
      </c>
      <c r="G99" s="23">
        <f t="shared" si="24"/>
        <v>0</v>
      </c>
      <c r="H99" s="23">
        <f t="shared" si="25"/>
        <v>0</v>
      </c>
      <c r="I99" s="23">
        <f t="shared" si="26"/>
        <v>0</v>
      </c>
      <c r="J99" s="23">
        <f t="shared" si="27"/>
        <v>0</v>
      </c>
      <c r="K99" s="24" t="s">
        <v>134</v>
      </c>
      <c r="L99" s="56"/>
      <c r="M99" s="56"/>
    </row>
    <row r="100" spans="1:13" s="9" customFormat="1" ht="15.75" customHeight="1">
      <c r="A100" s="19" t="s">
        <v>373</v>
      </c>
      <c r="B100" s="20">
        <v>45</v>
      </c>
      <c r="C100" s="21" t="s">
        <v>107</v>
      </c>
      <c r="D100" s="52">
        <v>3</v>
      </c>
      <c r="E100" s="95"/>
      <c r="F100" s="23">
        <f t="shared" si="23"/>
        <v>0</v>
      </c>
      <c r="G100" s="23">
        <f t="shared" si="24"/>
        <v>0</v>
      </c>
      <c r="H100" s="23">
        <f t="shared" si="25"/>
        <v>0</v>
      </c>
      <c r="I100" s="23">
        <f t="shared" si="26"/>
        <v>0</v>
      </c>
      <c r="J100" s="23">
        <f t="shared" si="27"/>
        <v>0</v>
      </c>
      <c r="K100" s="24" t="s">
        <v>135</v>
      </c>
      <c r="L100" s="56"/>
      <c r="M100" s="56"/>
    </row>
    <row r="101" spans="1:13" s="9" customFormat="1" ht="15.75" customHeight="1">
      <c r="A101" s="19" t="s">
        <v>373</v>
      </c>
      <c r="B101" s="20">
        <v>46</v>
      </c>
      <c r="C101" s="21" t="s">
        <v>108</v>
      </c>
      <c r="D101" s="52">
        <v>3</v>
      </c>
      <c r="E101" s="95"/>
      <c r="F101" s="23">
        <f t="shared" si="23"/>
        <v>0</v>
      </c>
      <c r="G101" s="23">
        <f t="shared" si="24"/>
        <v>0</v>
      </c>
      <c r="H101" s="23">
        <f t="shared" si="25"/>
        <v>0</v>
      </c>
      <c r="I101" s="23">
        <f t="shared" si="26"/>
        <v>0</v>
      </c>
      <c r="J101" s="23">
        <f t="shared" si="27"/>
        <v>0</v>
      </c>
      <c r="K101" s="24" t="s">
        <v>135</v>
      </c>
      <c r="L101" s="53"/>
      <c r="M101" s="53"/>
    </row>
    <row r="102" spans="1:13" s="9" customFormat="1" ht="15.75" customHeight="1">
      <c r="A102" s="19" t="s">
        <v>373</v>
      </c>
      <c r="B102" s="20">
        <v>47</v>
      </c>
      <c r="C102" s="21" t="s">
        <v>109</v>
      </c>
      <c r="D102" s="52">
        <v>3</v>
      </c>
      <c r="E102" s="95"/>
      <c r="F102" s="23">
        <f t="shared" si="23"/>
        <v>0</v>
      </c>
      <c r="G102" s="23">
        <f t="shared" si="24"/>
        <v>0</v>
      </c>
      <c r="H102" s="23">
        <f t="shared" si="25"/>
        <v>0</v>
      </c>
      <c r="I102" s="23">
        <f t="shared" si="26"/>
        <v>0</v>
      </c>
      <c r="J102" s="23">
        <f t="shared" si="27"/>
        <v>0</v>
      </c>
      <c r="K102" s="24" t="s">
        <v>135</v>
      </c>
      <c r="L102" s="53"/>
      <c r="M102" s="53"/>
    </row>
    <row r="103" spans="1:13" s="9" customFormat="1" ht="15.75" customHeight="1">
      <c r="A103" s="19" t="s">
        <v>373</v>
      </c>
      <c r="B103" s="20">
        <v>48</v>
      </c>
      <c r="C103" s="21" t="s">
        <v>110</v>
      </c>
      <c r="D103" s="52">
        <v>3</v>
      </c>
      <c r="E103" s="95"/>
      <c r="F103" s="23">
        <f t="shared" si="23"/>
        <v>0</v>
      </c>
      <c r="G103" s="23">
        <f t="shared" si="24"/>
        <v>0</v>
      </c>
      <c r="H103" s="23">
        <f t="shared" si="25"/>
        <v>0</v>
      </c>
      <c r="I103" s="23">
        <f t="shared" si="26"/>
        <v>0</v>
      </c>
      <c r="J103" s="23">
        <f t="shared" si="27"/>
        <v>0</v>
      </c>
      <c r="K103" s="24" t="s">
        <v>135</v>
      </c>
      <c r="L103" s="53"/>
      <c r="M103" s="53"/>
    </row>
    <row r="104" spans="1:13" s="9" customFormat="1" ht="15.75" customHeight="1">
      <c r="A104" s="19" t="s">
        <v>373</v>
      </c>
      <c r="B104" s="20">
        <v>49</v>
      </c>
      <c r="C104" s="21" t="s">
        <v>111</v>
      </c>
      <c r="D104" s="52">
        <v>1</v>
      </c>
      <c r="E104" s="95"/>
      <c r="F104" s="23">
        <f t="shared" si="23"/>
        <v>0</v>
      </c>
      <c r="G104" s="23">
        <f t="shared" si="24"/>
        <v>0</v>
      </c>
      <c r="H104" s="23">
        <f t="shared" si="25"/>
        <v>0</v>
      </c>
      <c r="I104" s="23">
        <f t="shared" si="26"/>
        <v>0</v>
      </c>
      <c r="J104" s="23">
        <f t="shared" si="27"/>
        <v>0</v>
      </c>
      <c r="K104" s="24" t="s">
        <v>136</v>
      </c>
      <c r="L104" s="53"/>
      <c r="M104" s="53"/>
    </row>
    <row r="105" spans="1:13" s="9" customFormat="1" ht="15.75" customHeight="1">
      <c r="A105" s="19" t="s">
        <v>373</v>
      </c>
      <c r="B105" s="20">
        <v>50</v>
      </c>
      <c r="C105" s="21" t="s">
        <v>112</v>
      </c>
      <c r="D105" s="52">
        <v>1</v>
      </c>
      <c r="E105" s="95"/>
      <c r="F105" s="23">
        <f t="shared" si="23"/>
        <v>0</v>
      </c>
      <c r="G105" s="23">
        <f t="shared" si="24"/>
        <v>0</v>
      </c>
      <c r="H105" s="23">
        <f t="shared" si="25"/>
        <v>0</v>
      </c>
      <c r="I105" s="23">
        <f t="shared" si="26"/>
        <v>0</v>
      </c>
      <c r="J105" s="23">
        <f t="shared" si="27"/>
        <v>0</v>
      </c>
      <c r="K105" s="24" t="s">
        <v>137</v>
      </c>
      <c r="L105" s="32"/>
      <c r="M105" s="32"/>
    </row>
    <row r="106" spans="1:13" s="9" customFormat="1" ht="15.75" customHeight="1">
      <c r="A106" s="19" t="s">
        <v>373</v>
      </c>
      <c r="B106" s="20">
        <v>51</v>
      </c>
      <c r="C106" s="21" t="s">
        <v>113</v>
      </c>
      <c r="D106" s="52">
        <v>2</v>
      </c>
      <c r="E106" s="95"/>
      <c r="F106" s="23">
        <f t="shared" si="23"/>
        <v>0</v>
      </c>
      <c r="G106" s="23">
        <f t="shared" si="24"/>
        <v>0</v>
      </c>
      <c r="H106" s="23">
        <f t="shared" si="25"/>
        <v>0</v>
      </c>
      <c r="I106" s="23">
        <f t="shared" si="26"/>
        <v>0</v>
      </c>
      <c r="J106" s="23">
        <f t="shared" si="27"/>
        <v>0</v>
      </c>
      <c r="K106" s="24" t="s">
        <v>138</v>
      </c>
      <c r="L106" s="32"/>
      <c r="M106" s="55"/>
    </row>
    <row r="107" spans="1:11" s="9" customFormat="1" ht="15">
      <c r="A107" s="26"/>
      <c r="B107" s="27"/>
      <c r="C107" s="28" t="s">
        <v>13</v>
      </c>
      <c r="D107" s="39"/>
      <c r="E107" s="30"/>
      <c r="F107" s="30"/>
      <c r="G107" s="31">
        <f>SUM(G56:G106)</f>
        <v>0</v>
      </c>
      <c r="H107" s="30"/>
      <c r="I107" s="31">
        <f>SUM(I56:I106)</f>
        <v>0</v>
      </c>
      <c r="J107" s="31">
        <f>SUM(J56:J106)</f>
        <v>0</v>
      </c>
      <c r="K107" s="27"/>
    </row>
    <row r="108" spans="2:10" s="14" customFormat="1" ht="15">
      <c r="B108" s="32"/>
      <c r="C108" s="33"/>
      <c r="D108" s="34"/>
      <c r="E108" s="35"/>
      <c r="F108" s="35"/>
      <c r="G108" s="36"/>
      <c r="H108" s="35"/>
      <c r="I108" s="36"/>
      <c r="J108" s="36"/>
    </row>
    <row r="109" spans="1:5" s="15" customFormat="1" ht="62.25" customHeight="1">
      <c r="A109" s="11" t="s">
        <v>2</v>
      </c>
      <c r="B109" s="12" t="s">
        <v>139</v>
      </c>
      <c r="C109" s="11" t="s">
        <v>3</v>
      </c>
      <c r="D109" s="40" t="s">
        <v>140</v>
      </c>
      <c r="E109" s="3" t="s">
        <v>374</v>
      </c>
    </row>
    <row r="110" spans="1:11" s="9" customFormat="1" ht="30" customHeight="1">
      <c r="A110" s="16" t="s">
        <v>372</v>
      </c>
      <c r="B110" s="17" t="s">
        <v>4</v>
      </c>
      <c r="C110" s="17" t="s">
        <v>5</v>
      </c>
      <c r="D110" s="17" t="s">
        <v>6</v>
      </c>
      <c r="E110" s="17" t="s">
        <v>7</v>
      </c>
      <c r="F110" s="17" t="s">
        <v>8</v>
      </c>
      <c r="G110" s="17" t="s">
        <v>9</v>
      </c>
      <c r="H110" s="17" t="s">
        <v>10</v>
      </c>
      <c r="I110" s="17" t="s">
        <v>11</v>
      </c>
      <c r="J110" s="17" t="s">
        <v>12</v>
      </c>
      <c r="K110" s="18" t="s">
        <v>19</v>
      </c>
    </row>
    <row r="111" spans="1:11" s="9" customFormat="1" ht="30" customHeight="1">
      <c r="A111" s="19" t="s">
        <v>373</v>
      </c>
      <c r="B111" s="20">
        <v>1</v>
      </c>
      <c r="C111" s="57" t="s">
        <v>141</v>
      </c>
      <c r="D111" s="58">
        <v>2</v>
      </c>
      <c r="E111" s="95"/>
      <c r="F111" s="23">
        <f aca="true" t="shared" si="28" ref="F111:F112">E111*0.21</f>
        <v>0</v>
      </c>
      <c r="G111" s="23">
        <f aca="true" t="shared" si="29" ref="G111:G112">E111*D111</f>
        <v>0</v>
      </c>
      <c r="H111" s="23">
        <f aca="true" t="shared" si="30" ref="H111:H112">E111*1.21</f>
        <v>0</v>
      </c>
      <c r="I111" s="23">
        <f aca="true" t="shared" si="31" ref="I111:I112">(E111*0.21)*D111</f>
        <v>0</v>
      </c>
      <c r="J111" s="23">
        <f aca="true" t="shared" si="32" ref="J111:J112">H111*D111</f>
        <v>0</v>
      </c>
      <c r="K111" s="43" t="s">
        <v>164</v>
      </c>
    </row>
    <row r="112" spans="1:11" s="9" customFormat="1" ht="30" customHeight="1">
      <c r="A112" s="19" t="s">
        <v>373</v>
      </c>
      <c r="B112" s="20">
        <v>2</v>
      </c>
      <c r="C112" s="57" t="s">
        <v>142</v>
      </c>
      <c r="D112" s="59">
        <v>2</v>
      </c>
      <c r="E112" s="95"/>
      <c r="F112" s="23">
        <f t="shared" si="28"/>
        <v>0</v>
      </c>
      <c r="G112" s="23">
        <f t="shared" si="29"/>
        <v>0</v>
      </c>
      <c r="H112" s="23">
        <f t="shared" si="30"/>
        <v>0</v>
      </c>
      <c r="I112" s="23">
        <f t="shared" si="31"/>
        <v>0</v>
      </c>
      <c r="J112" s="23">
        <f t="shared" si="32"/>
        <v>0</v>
      </c>
      <c r="K112" s="43" t="s">
        <v>164</v>
      </c>
    </row>
    <row r="113" spans="1:11" s="9" customFormat="1" ht="30" customHeight="1">
      <c r="A113" s="19" t="s">
        <v>373</v>
      </c>
      <c r="B113" s="20">
        <v>3</v>
      </c>
      <c r="C113" s="57" t="s">
        <v>143</v>
      </c>
      <c r="D113" s="59">
        <v>2</v>
      </c>
      <c r="E113" s="95"/>
      <c r="F113" s="23">
        <f aca="true" t="shared" si="33" ref="F113:F133">E113*0.21</f>
        <v>0</v>
      </c>
      <c r="G113" s="23">
        <f aca="true" t="shared" si="34" ref="G113:G133">E113*D113</f>
        <v>0</v>
      </c>
      <c r="H113" s="23">
        <f aca="true" t="shared" si="35" ref="H113:H133">E113*1.21</f>
        <v>0</v>
      </c>
      <c r="I113" s="23">
        <f aca="true" t="shared" si="36" ref="I113:I133">(E113*0.21)*D113</f>
        <v>0</v>
      </c>
      <c r="J113" s="23">
        <f aca="true" t="shared" si="37" ref="J113:J133">H113*D113</f>
        <v>0</v>
      </c>
      <c r="K113" s="43" t="s">
        <v>164</v>
      </c>
    </row>
    <row r="114" spans="1:11" s="9" customFormat="1" ht="30" customHeight="1">
      <c r="A114" s="19" t="s">
        <v>373</v>
      </c>
      <c r="B114" s="20">
        <v>4</v>
      </c>
      <c r="C114" s="57" t="s">
        <v>144</v>
      </c>
      <c r="D114" s="59">
        <v>2</v>
      </c>
      <c r="E114" s="95"/>
      <c r="F114" s="23">
        <f t="shared" si="33"/>
        <v>0</v>
      </c>
      <c r="G114" s="23">
        <f t="shared" si="34"/>
        <v>0</v>
      </c>
      <c r="H114" s="23">
        <f t="shared" si="35"/>
        <v>0</v>
      </c>
      <c r="I114" s="23">
        <f t="shared" si="36"/>
        <v>0</v>
      </c>
      <c r="J114" s="23">
        <f t="shared" si="37"/>
        <v>0</v>
      </c>
      <c r="K114" s="43" t="s">
        <v>164</v>
      </c>
    </row>
    <row r="115" spans="1:11" s="9" customFormat="1" ht="15.75" customHeight="1">
      <c r="A115" s="19" t="s">
        <v>373</v>
      </c>
      <c r="B115" s="20">
        <v>5</v>
      </c>
      <c r="C115" s="60" t="s">
        <v>145</v>
      </c>
      <c r="D115" s="59">
        <v>2</v>
      </c>
      <c r="E115" s="95"/>
      <c r="F115" s="23">
        <f t="shared" si="33"/>
        <v>0</v>
      </c>
      <c r="G115" s="23">
        <f t="shared" si="34"/>
        <v>0</v>
      </c>
      <c r="H115" s="23">
        <f t="shared" si="35"/>
        <v>0</v>
      </c>
      <c r="I115" s="23">
        <f t="shared" si="36"/>
        <v>0</v>
      </c>
      <c r="J115" s="23">
        <f t="shared" si="37"/>
        <v>0</v>
      </c>
      <c r="K115" s="19" t="s">
        <v>165</v>
      </c>
    </row>
    <row r="116" spans="1:11" s="9" customFormat="1" ht="15.75" customHeight="1">
      <c r="A116" s="19" t="s">
        <v>373</v>
      </c>
      <c r="B116" s="20">
        <v>6</v>
      </c>
      <c r="C116" s="60" t="s">
        <v>146</v>
      </c>
      <c r="D116" s="59">
        <v>3</v>
      </c>
      <c r="E116" s="95"/>
      <c r="F116" s="23">
        <f t="shared" si="33"/>
        <v>0</v>
      </c>
      <c r="G116" s="23">
        <f t="shared" si="34"/>
        <v>0</v>
      </c>
      <c r="H116" s="23">
        <f t="shared" si="35"/>
        <v>0</v>
      </c>
      <c r="I116" s="23">
        <f t="shared" si="36"/>
        <v>0</v>
      </c>
      <c r="J116" s="23">
        <f t="shared" si="37"/>
        <v>0</v>
      </c>
      <c r="K116" s="43" t="s">
        <v>166</v>
      </c>
    </row>
    <row r="117" spans="1:11" s="9" customFormat="1" ht="15.75" customHeight="1">
      <c r="A117" s="19" t="s">
        <v>373</v>
      </c>
      <c r="B117" s="20">
        <v>7</v>
      </c>
      <c r="C117" s="61" t="s">
        <v>147</v>
      </c>
      <c r="D117" s="59">
        <v>2</v>
      </c>
      <c r="E117" s="95"/>
      <c r="F117" s="23">
        <f t="shared" si="33"/>
        <v>0</v>
      </c>
      <c r="G117" s="23">
        <f t="shared" si="34"/>
        <v>0</v>
      </c>
      <c r="H117" s="23">
        <f t="shared" si="35"/>
        <v>0</v>
      </c>
      <c r="I117" s="23">
        <f t="shared" si="36"/>
        <v>0</v>
      </c>
      <c r="J117" s="23">
        <f t="shared" si="37"/>
        <v>0</v>
      </c>
      <c r="K117" s="43" t="s">
        <v>166</v>
      </c>
    </row>
    <row r="118" spans="1:11" s="9" customFormat="1" ht="15.75" customHeight="1">
      <c r="A118" s="19" t="s">
        <v>373</v>
      </c>
      <c r="B118" s="20">
        <v>8</v>
      </c>
      <c r="C118" s="57" t="s">
        <v>148</v>
      </c>
      <c r="D118" s="59">
        <v>2</v>
      </c>
      <c r="E118" s="95"/>
      <c r="F118" s="23">
        <f t="shared" si="33"/>
        <v>0</v>
      </c>
      <c r="G118" s="23">
        <f t="shared" si="34"/>
        <v>0</v>
      </c>
      <c r="H118" s="23">
        <f t="shared" si="35"/>
        <v>0</v>
      </c>
      <c r="I118" s="23">
        <f t="shared" si="36"/>
        <v>0</v>
      </c>
      <c r="J118" s="23">
        <f t="shared" si="37"/>
        <v>0</v>
      </c>
      <c r="K118" s="43" t="s">
        <v>166</v>
      </c>
    </row>
    <row r="119" spans="1:11" s="9" customFormat="1" ht="30" customHeight="1">
      <c r="A119" s="19" t="s">
        <v>373</v>
      </c>
      <c r="B119" s="20">
        <v>9</v>
      </c>
      <c r="C119" s="57" t="s">
        <v>149</v>
      </c>
      <c r="D119" s="59">
        <v>2</v>
      </c>
      <c r="E119" s="95"/>
      <c r="F119" s="23">
        <f t="shared" si="33"/>
        <v>0</v>
      </c>
      <c r="G119" s="23">
        <f t="shared" si="34"/>
        <v>0</v>
      </c>
      <c r="H119" s="23">
        <f t="shared" si="35"/>
        <v>0</v>
      </c>
      <c r="I119" s="23">
        <f t="shared" si="36"/>
        <v>0</v>
      </c>
      <c r="J119" s="23">
        <f t="shared" si="37"/>
        <v>0</v>
      </c>
      <c r="K119" s="43" t="s">
        <v>166</v>
      </c>
    </row>
    <row r="120" spans="1:11" s="9" customFormat="1" ht="15.75" customHeight="1">
      <c r="A120" s="19" t="s">
        <v>373</v>
      </c>
      <c r="B120" s="20">
        <v>10</v>
      </c>
      <c r="C120" s="62" t="s">
        <v>150</v>
      </c>
      <c r="D120" s="59">
        <v>12</v>
      </c>
      <c r="E120" s="95"/>
      <c r="F120" s="23">
        <f t="shared" si="33"/>
        <v>0</v>
      </c>
      <c r="G120" s="23">
        <f t="shared" si="34"/>
        <v>0</v>
      </c>
      <c r="H120" s="23">
        <f t="shared" si="35"/>
        <v>0</v>
      </c>
      <c r="I120" s="23">
        <f t="shared" si="36"/>
        <v>0</v>
      </c>
      <c r="J120" s="23">
        <f t="shared" si="37"/>
        <v>0</v>
      </c>
      <c r="K120" s="43" t="s">
        <v>167</v>
      </c>
    </row>
    <row r="121" spans="1:11" s="9" customFormat="1" ht="15.75" customHeight="1">
      <c r="A121" s="19" t="s">
        <v>373</v>
      </c>
      <c r="B121" s="20">
        <v>11</v>
      </c>
      <c r="C121" s="62" t="s">
        <v>151</v>
      </c>
      <c r="D121" s="59">
        <v>9</v>
      </c>
      <c r="E121" s="95"/>
      <c r="F121" s="23">
        <f t="shared" si="33"/>
        <v>0</v>
      </c>
      <c r="G121" s="23">
        <f t="shared" si="34"/>
        <v>0</v>
      </c>
      <c r="H121" s="23">
        <f t="shared" si="35"/>
        <v>0</v>
      </c>
      <c r="I121" s="23">
        <f t="shared" si="36"/>
        <v>0</v>
      </c>
      <c r="J121" s="23">
        <f t="shared" si="37"/>
        <v>0</v>
      </c>
      <c r="K121" s="43" t="s">
        <v>167</v>
      </c>
    </row>
    <row r="122" spans="1:11" s="9" customFormat="1" ht="30" customHeight="1">
      <c r="A122" s="19" t="s">
        <v>373</v>
      </c>
      <c r="B122" s="20">
        <v>12</v>
      </c>
      <c r="C122" s="62" t="s">
        <v>152</v>
      </c>
      <c r="D122" s="59">
        <v>2</v>
      </c>
      <c r="E122" s="95"/>
      <c r="F122" s="23">
        <f t="shared" si="33"/>
        <v>0</v>
      </c>
      <c r="G122" s="23">
        <f t="shared" si="34"/>
        <v>0</v>
      </c>
      <c r="H122" s="23">
        <f t="shared" si="35"/>
        <v>0</v>
      </c>
      <c r="I122" s="23">
        <f t="shared" si="36"/>
        <v>0</v>
      </c>
      <c r="J122" s="23">
        <f t="shared" si="37"/>
        <v>0</v>
      </c>
      <c r="K122" s="43" t="s">
        <v>168</v>
      </c>
    </row>
    <row r="123" spans="1:11" s="9" customFormat="1" ht="30" customHeight="1">
      <c r="A123" s="19" t="s">
        <v>373</v>
      </c>
      <c r="B123" s="20">
        <v>13</v>
      </c>
      <c r="C123" s="62" t="s">
        <v>153</v>
      </c>
      <c r="D123" s="59">
        <v>2</v>
      </c>
      <c r="E123" s="95"/>
      <c r="F123" s="23">
        <f t="shared" si="33"/>
        <v>0</v>
      </c>
      <c r="G123" s="23">
        <f t="shared" si="34"/>
        <v>0</v>
      </c>
      <c r="H123" s="23">
        <f t="shared" si="35"/>
        <v>0</v>
      </c>
      <c r="I123" s="23">
        <f t="shared" si="36"/>
        <v>0</v>
      </c>
      <c r="J123" s="23">
        <f t="shared" si="37"/>
        <v>0</v>
      </c>
      <c r="K123" s="43" t="s">
        <v>168</v>
      </c>
    </row>
    <row r="124" spans="1:11" s="9" customFormat="1" ht="30" customHeight="1">
      <c r="A124" s="19" t="s">
        <v>373</v>
      </c>
      <c r="B124" s="20">
        <v>14</v>
      </c>
      <c r="C124" s="62" t="s">
        <v>154</v>
      </c>
      <c r="D124" s="59">
        <v>2</v>
      </c>
      <c r="E124" s="95"/>
      <c r="F124" s="23">
        <f t="shared" si="33"/>
        <v>0</v>
      </c>
      <c r="G124" s="23">
        <f t="shared" si="34"/>
        <v>0</v>
      </c>
      <c r="H124" s="23">
        <f t="shared" si="35"/>
        <v>0</v>
      </c>
      <c r="I124" s="23">
        <f t="shared" si="36"/>
        <v>0</v>
      </c>
      <c r="J124" s="23">
        <f t="shared" si="37"/>
        <v>0</v>
      </c>
      <c r="K124" s="43" t="s">
        <v>168</v>
      </c>
    </row>
    <row r="125" spans="1:11" s="9" customFormat="1" ht="30" customHeight="1">
      <c r="A125" s="19" t="s">
        <v>373</v>
      </c>
      <c r="B125" s="20">
        <v>15</v>
      </c>
      <c r="C125" s="62" t="s">
        <v>155</v>
      </c>
      <c r="D125" s="59">
        <v>2</v>
      </c>
      <c r="E125" s="95"/>
      <c r="F125" s="23">
        <f t="shared" si="33"/>
        <v>0</v>
      </c>
      <c r="G125" s="23">
        <f t="shared" si="34"/>
        <v>0</v>
      </c>
      <c r="H125" s="23">
        <f t="shared" si="35"/>
        <v>0</v>
      </c>
      <c r="I125" s="23">
        <f t="shared" si="36"/>
        <v>0</v>
      </c>
      <c r="J125" s="23">
        <f t="shared" si="37"/>
        <v>0</v>
      </c>
      <c r="K125" s="43" t="s">
        <v>168</v>
      </c>
    </row>
    <row r="126" spans="1:11" s="9" customFormat="1" ht="30" customHeight="1">
      <c r="A126" s="19" t="s">
        <v>373</v>
      </c>
      <c r="B126" s="20">
        <v>16</v>
      </c>
      <c r="C126" s="62" t="s">
        <v>156</v>
      </c>
      <c r="D126" s="59">
        <v>2</v>
      </c>
      <c r="E126" s="95"/>
      <c r="F126" s="23">
        <f t="shared" si="33"/>
        <v>0</v>
      </c>
      <c r="G126" s="23">
        <f t="shared" si="34"/>
        <v>0</v>
      </c>
      <c r="H126" s="23">
        <f t="shared" si="35"/>
        <v>0</v>
      </c>
      <c r="I126" s="23">
        <f t="shared" si="36"/>
        <v>0</v>
      </c>
      <c r="J126" s="23">
        <f t="shared" si="37"/>
        <v>0</v>
      </c>
      <c r="K126" s="43" t="s">
        <v>169</v>
      </c>
    </row>
    <row r="127" spans="1:11" s="9" customFormat="1" ht="30" customHeight="1">
      <c r="A127" s="19" t="s">
        <v>373</v>
      </c>
      <c r="B127" s="20">
        <v>17</v>
      </c>
      <c r="C127" s="62" t="s">
        <v>157</v>
      </c>
      <c r="D127" s="59">
        <v>2</v>
      </c>
      <c r="E127" s="95"/>
      <c r="F127" s="23">
        <f t="shared" si="33"/>
        <v>0</v>
      </c>
      <c r="G127" s="23">
        <f t="shared" si="34"/>
        <v>0</v>
      </c>
      <c r="H127" s="23">
        <f t="shared" si="35"/>
        <v>0</v>
      </c>
      <c r="I127" s="23">
        <f t="shared" si="36"/>
        <v>0</v>
      </c>
      <c r="J127" s="23">
        <f t="shared" si="37"/>
        <v>0</v>
      </c>
      <c r="K127" s="43" t="s">
        <v>169</v>
      </c>
    </row>
    <row r="128" spans="1:11" s="9" customFormat="1" ht="30" customHeight="1">
      <c r="A128" s="19" t="s">
        <v>373</v>
      </c>
      <c r="B128" s="20">
        <v>18</v>
      </c>
      <c r="C128" s="62" t="s">
        <v>158</v>
      </c>
      <c r="D128" s="59">
        <v>2</v>
      </c>
      <c r="E128" s="95"/>
      <c r="F128" s="23">
        <f t="shared" si="33"/>
        <v>0</v>
      </c>
      <c r="G128" s="23">
        <f t="shared" si="34"/>
        <v>0</v>
      </c>
      <c r="H128" s="23">
        <f t="shared" si="35"/>
        <v>0</v>
      </c>
      <c r="I128" s="23">
        <f t="shared" si="36"/>
        <v>0</v>
      </c>
      <c r="J128" s="23">
        <f t="shared" si="37"/>
        <v>0</v>
      </c>
      <c r="K128" s="43" t="s">
        <v>169</v>
      </c>
    </row>
    <row r="129" spans="1:11" s="9" customFormat="1" ht="30" customHeight="1">
      <c r="A129" s="19" t="s">
        <v>373</v>
      </c>
      <c r="B129" s="20">
        <v>19</v>
      </c>
      <c r="C129" s="62" t="s">
        <v>159</v>
      </c>
      <c r="D129" s="59">
        <v>2</v>
      </c>
      <c r="E129" s="95"/>
      <c r="F129" s="23">
        <f t="shared" si="33"/>
        <v>0</v>
      </c>
      <c r="G129" s="23">
        <f t="shared" si="34"/>
        <v>0</v>
      </c>
      <c r="H129" s="23">
        <f t="shared" si="35"/>
        <v>0</v>
      </c>
      <c r="I129" s="23">
        <f t="shared" si="36"/>
        <v>0</v>
      </c>
      <c r="J129" s="23">
        <f t="shared" si="37"/>
        <v>0</v>
      </c>
      <c r="K129" s="43" t="s">
        <v>169</v>
      </c>
    </row>
    <row r="130" spans="1:11" s="9" customFormat="1" ht="15.75" customHeight="1">
      <c r="A130" s="19" t="s">
        <v>373</v>
      </c>
      <c r="B130" s="20">
        <v>20</v>
      </c>
      <c r="C130" s="63" t="s">
        <v>161</v>
      </c>
      <c r="D130" s="59">
        <v>3</v>
      </c>
      <c r="E130" s="95"/>
      <c r="F130" s="23">
        <f t="shared" si="33"/>
        <v>0</v>
      </c>
      <c r="G130" s="23">
        <f t="shared" si="34"/>
        <v>0</v>
      </c>
      <c r="H130" s="23">
        <f t="shared" si="35"/>
        <v>0</v>
      </c>
      <c r="I130" s="23">
        <f t="shared" si="36"/>
        <v>0</v>
      </c>
      <c r="J130" s="23">
        <f t="shared" si="37"/>
        <v>0</v>
      </c>
      <c r="K130" s="19" t="s">
        <v>171</v>
      </c>
    </row>
    <row r="131" spans="1:11" s="9" customFormat="1" ht="15.75" customHeight="1">
      <c r="A131" s="19" t="s">
        <v>373</v>
      </c>
      <c r="B131" s="20">
        <v>21</v>
      </c>
      <c r="C131" s="63" t="s">
        <v>162</v>
      </c>
      <c r="D131" s="59">
        <v>3</v>
      </c>
      <c r="E131" s="95"/>
      <c r="F131" s="23">
        <f t="shared" si="33"/>
        <v>0</v>
      </c>
      <c r="G131" s="23">
        <f t="shared" si="34"/>
        <v>0</v>
      </c>
      <c r="H131" s="23">
        <f t="shared" si="35"/>
        <v>0</v>
      </c>
      <c r="I131" s="23">
        <f t="shared" si="36"/>
        <v>0</v>
      </c>
      <c r="J131" s="23">
        <f t="shared" si="37"/>
        <v>0</v>
      </c>
      <c r="K131" s="19" t="s">
        <v>172</v>
      </c>
    </row>
    <row r="132" spans="1:11" s="9" customFormat="1" ht="15.75" customHeight="1">
      <c r="A132" s="64" t="s">
        <v>375</v>
      </c>
      <c r="B132" s="65">
        <v>22</v>
      </c>
      <c r="C132" s="66" t="s">
        <v>160</v>
      </c>
      <c r="D132" s="67">
        <v>2</v>
      </c>
      <c r="E132" s="95"/>
      <c r="F132" s="68">
        <f t="shared" si="33"/>
        <v>0</v>
      </c>
      <c r="G132" s="68">
        <f t="shared" si="34"/>
        <v>0</v>
      </c>
      <c r="H132" s="68">
        <f t="shared" si="35"/>
        <v>0</v>
      </c>
      <c r="I132" s="68">
        <f t="shared" si="36"/>
        <v>0</v>
      </c>
      <c r="J132" s="68">
        <f t="shared" si="37"/>
        <v>0</v>
      </c>
      <c r="K132" s="64" t="s">
        <v>170</v>
      </c>
    </row>
    <row r="133" spans="1:11" s="9" customFormat="1" ht="15.75" customHeight="1">
      <c r="A133" s="64" t="s">
        <v>375</v>
      </c>
      <c r="B133" s="65">
        <v>23</v>
      </c>
      <c r="C133" s="69" t="s">
        <v>163</v>
      </c>
      <c r="D133" s="67">
        <v>2</v>
      </c>
      <c r="E133" s="95"/>
      <c r="F133" s="68">
        <f t="shared" si="33"/>
        <v>0</v>
      </c>
      <c r="G133" s="68">
        <f t="shared" si="34"/>
        <v>0</v>
      </c>
      <c r="H133" s="68">
        <f t="shared" si="35"/>
        <v>0</v>
      </c>
      <c r="I133" s="68">
        <f t="shared" si="36"/>
        <v>0</v>
      </c>
      <c r="J133" s="68">
        <f t="shared" si="37"/>
        <v>0</v>
      </c>
      <c r="K133" s="64" t="s">
        <v>173</v>
      </c>
    </row>
    <row r="134" spans="1:11" s="9" customFormat="1" ht="15">
      <c r="A134" s="26"/>
      <c r="B134" s="27"/>
      <c r="C134" s="28" t="s">
        <v>13</v>
      </c>
      <c r="D134" s="39"/>
      <c r="E134" s="30"/>
      <c r="F134" s="30"/>
      <c r="G134" s="31">
        <f>SUM(G111:G133)</f>
        <v>0</v>
      </c>
      <c r="H134" s="30"/>
      <c r="I134" s="31">
        <f>SUM(I111:I133)</f>
        <v>0</v>
      </c>
      <c r="J134" s="31">
        <f>SUM(J111:J133)</f>
        <v>0</v>
      </c>
      <c r="K134" s="27"/>
    </row>
    <row r="135" spans="2:10" s="14" customFormat="1" ht="15">
      <c r="B135" s="32"/>
      <c r="C135" s="33"/>
      <c r="D135" s="34"/>
      <c r="E135" s="35"/>
      <c r="F135" s="35"/>
      <c r="G135" s="36"/>
      <c r="H135" s="35"/>
      <c r="I135" s="36"/>
      <c r="J135" s="36"/>
    </row>
    <row r="136" spans="1:10" s="14" customFormat="1" ht="76.5" customHeight="1">
      <c r="A136" s="11" t="s">
        <v>2</v>
      </c>
      <c r="B136" s="12" t="s">
        <v>377</v>
      </c>
      <c r="C136" s="11" t="s">
        <v>3</v>
      </c>
      <c r="D136" s="13" t="s">
        <v>174</v>
      </c>
      <c r="E136" s="3" t="s">
        <v>360</v>
      </c>
      <c r="G136" s="15"/>
      <c r="H136" s="15"/>
      <c r="I136" s="15"/>
      <c r="J136" s="15"/>
    </row>
    <row r="137" spans="1:11" s="14" customFormat="1" ht="45">
      <c r="A137" s="16" t="s">
        <v>372</v>
      </c>
      <c r="B137" s="17" t="s">
        <v>4</v>
      </c>
      <c r="C137" s="17" t="s">
        <v>5</v>
      </c>
      <c r="D137" s="17" t="s">
        <v>6</v>
      </c>
      <c r="E137" s="17" t="s">
        <v>7</v>
      </c>
      <c r="F137" s="17" t="s">
        <v>8</v>
      </c>
      <c r="G137" s="17" t="s">
        <v>9</v>
      </c>
      <c r="H137" s="17" t="s">
        <v>10</v>
      </c>
      <c r="I137" s="17" t="s">
        <v>11</v>
      </c>
      <c r="J137" s="17" t="s">
        <v>12</v>
      </c>
      <c r="K137" s="18" t="s">
        <v>19</v>
      </c>
    </row>
    <row r="138" spans="1:11" s="14" customFormat="1" ht="15">
      <c r="A138" s="19" t="s">
        <v>373</v>
      </c>
      <c r="B138" s="20">
        <v>1</v>
      </c>
      <c r="C138" s="43" t="s">
        <v>48</v>
      </c>
      <c r="D138" s="58">
        <v>5</v>
      </c>
      <c r="E138" s="95"/>
      <c r="F138" s="23">
        <f aca="true" t="shared" si="38" ref="F138:F153">E138*0.21</f>
        <v>0</v>
      </c>
      <c r="G138" s="23">
        <f aca="true" t="shared" si="39" ref="G138:G153">E138*D138</f>
        <v>0</v>
      </c>
      <c r="H138" s="23">
        <f aca="true" t="shared" si="40" ref="H138:H153">E138*1.21</f>
        <v>0</v>
      </c>
      <c r="I138" s="23">
        <f aca="true" t="shared" si="41" ref="I138:I153">(E138*0.21)*D138</f>
        <v>0</v>
      </c>
      <c r="J138" s="23">
        <f aca="true" t="shared" si="42" ref="J138:J153">H138*D138</f>
        <v>0</v>
      </c>
      <c r="K138" s="70" t="s">
        <v>183</v>
      </c>
    </row>
    <row r="139" spans="1:11" s="14" customFormat="1" ht="15">
      <c r="A139" s="19" t="s">
        <v>373</v>
      </c>
      <c r="B139" s="20">
        <v>2</v>
      </c>
      <c r="C139" s="43" t="s">
        <v>45</v>
      </c>
      <c r="D139" s="59">
        <v>5</v>
      </c>
      <c r="E139" s="95"/>
      <c r="F139" s="23">
        <f t="shared" si="38"/>
        <v>0</v>
      </c>
      <c r="G139" s="23">
        <f t="shared" si="39"/>
        <v>0</v>
      </c>
      <c r="H139" s="23">
        <f t="shared" si="40"/>
        <v>0</v>
      </c>
      <c r="I139" s="23">
        <f t="shared" si="41"/>
        <v>0</v>
      </c>
      <c r="J139" s="23">
        <f t="shared" si="42"/>
        <v>0</v>
      </c>
      <c r="K139" s="70" t="s">
        <v>184</v>
      </c>
    </row>
    <row r="140" spans="1:11" s="14" customFormat="1" ht="15">
      <c r="A140" s="19" t="s">
        <v>373</v>
      </c>
      <c r="B140" s="20">
        <v>3</v>
      </c>
      <c r="C140" s="43" t="s">
        <v>46</v>
      </c>
      <c r="D140" s="59">
        <v>5</v>
      </c>
      <c r="E140" s="95"/>
      <c r="F140" s="23">
        <f t="shared" si="38"/>
        <v>0</v>
      </c>
      <c r="G140" s="23">
        <f t="shared" si="39"/>
        <v>0</v>
      </c>
      <c r="H140" s="23">
        <f t="shared" si="40"/>
        <v>0</v>
      </c>
      <c r="I140" s="23">
        <f t="shared" si="41"/>
        <v>0</v>
      </c>
      <c r="J140" s="23">
        <f t="shared" si="42"/>
        <v>0</v>
      </c>
      <c r="K140" s="70" t="s">
        <v>184</v>
      </c>
    </row>
    <row r="141" spans="1:11" s="14" customFormat="1" ht="15">
      <c r="A141" s="19" t="s">
        <v>373</v>
      </c>
      <c r="B141" s="20">
        <v>4</v>
      </c>
      <c r="C141" s="43" t="s">
        <v>47</v>
      </c>
      <c r="D141" s="59">
        <v>5</v>
      </c>
      <c r="E141" s="95"/>
      <c r="F141" s="23">
        <f t="shared" si="38"/>
        <v>0</v>
      </c>
      <c r="G141" s="23">
        <f t="shared" si="39"/>
        <v>0</v>
      </c>
      <c r="H141" s="23">
        <f t="shared" si="40"/>
        <v>0</v>
      </c>
      <c r="I141" s="23">
        <f t="shared" si="41"/>
        <v>0</v>
      </c>
      <c r="J141" s="23">
        <f t="shared" si="42"/>
        <v>0</v>
      </c>
      <c r="K141" s="70" t="s">
        <v>184</v>
      </c>
    </row>
    <row r="142" spans="1:11" s="14" customFormat="1" ht="15">
      <c r="A142" s="19" t="s">
        <v>373</v>
      </c>
      <c r="B142" s="20">
        <v>5</v>
      </c>
      <c r="C142" s="19" t="s">
        <v>175</v>
      </c>
      <c r="D142" s="59">
        <v>2</v>
      </c>
      <c r="E142" s="95"/>
      <c r="F142" s="23">
        <f t="shared" si="38"/>
        <v>0</v>
      </c>
      <c r="G142" s="23">
        <f t="shared" si="39"/>
        <v>0</v>
      </c>
      <c r="H142" s="23">
        <f t="shared" si="40"/>
        <v>0</v>
      </c>
      <c r="I142" s="23">
        <f t="shared" si="41"/>
        <v>0</v>
      </c>
      <c r="J142" s="23">
        <f t="shared" si="42"/>
        <v>0</v>
      </c>
      <c r="K142" s="19" t="s">
        <v>185</v>
      </c>
    </row>
    <row r="143" spans="1:11" s="14" customFormat="1" ht="15">
      <c r="A143" s="19" t="s">
        <v>373</v>
      </c>
      <c r="B143" s="20">
        <v>6</v>
      </c>
      <c r="C143" s="19" t="s">
        <v>176</v>
      </c>
      <c r="D143" s="59">
        <v>2</v>
      </c>
      <c r="E143" s="95"/>
      <c r="F143" s="23">
        <f t="shared" si="38"/>
        <v>0</v>
      </c>
      <c r="G143" s="23">
        <f t="shared" si="39"/>
        <v>0</v>
      </c>
      <c r="H143" s="23">
        <f t="shared" si="40"/>
        <v>0</v>
      </c>
      <c r="I143" s="23">
        <f t="shared" si="41"/>
        <v>0</v>
      </c>
      <c r="J143" s="23">
        <f t="shared" si="42"/>
        <v>0</v>
      </c>
      <c r="K143" s="19" t="s">
        <v>185</v>
      </c>
    </row>
    <row r="144" spans="1:11" s="14" customFormat="1" ht="15">
      <c r="A144" s="19" t="s">
        <v>373</v>
      </c>
      <c r="B144" s="20">
        <v>7</v>
      </c>
      <c r="C144" s="19" t="s">
        <v>177</v>
      </c>
      <c r="D144" s="59">
        <v>2</v>
      </c>
      <c r="E144" s="95"/>
      <c r="F144" s="23">
        <f t="shared" si="38"/>
        <v>0</v>
      </c>
      <c r="G144" s="23">
        <f t="shared" si="39"/>
        <v>0</v>
      </c>
      <c r="H144" s="23">
        <f t="shared" si="40"/>
        <v>0</v>
      </c>
      <c r="I144" s="23">
        <f t="shared" si="41"/>
        <v>0</v>
      </c>
      <c r="J144" s="23">
        <f t="shared" si="42"/>
        <v>0</v>
      </c>
      <c r="K144" s="19" t="s">
        <v>185</v>
      </c>
    </row>
    <row r="145" spans="1:11" s="14" customFormat="1" ht="15">
      <c r="A145" s="19" t="s">
        <v>373</v>
      </c>
      <c r="B145" s="20">
        <v>8</v>
      </c>
      <c r="C145" s="19" t="s">
        <v>178</v>
      </c>
      <c r="D145" s="59">
        <v>2</v>
      </c>
      <c r="E145" s="95"/>
      <c r="F145" s="23">
        <f t="shared" si="38"/>
        <v>0</v>
      </c>
      <c r="G145" s="23">
        <f t="shared" si="39"/>
        <v>0</v>
      </c>
      <c r="H145" s="23">
        <f t="shared" si="40"/>
        <v>0</v>
      </c>
      <c r="I145" s="23">
        <f t="shared" si="41"/>
        <v>0</v>
      </c>
      <c r="J145" s="23">
        <f t="shared" si="42"/>
        <v>0</v>
      </c>
      <c r="K145" s="19" t="s">
        <v>185</v>
      </c>
    </row>
    <row r="146" spans="1:11" s="14" customFormat="1" ht="15">
      <c r="A146" s="19" t="s">
        <v>373</v>
      </c>
      <c r="B146" s="20">
        <v>9</v>
      </c>
      <c r="C146" s="19" t="s">
        <v>90</v>
      </c>
      <c r="D146" s="59">
        <v>3</v>
      </c>
      <c r="E146" s="95"/>
      <c r="F146" s="23">
        <f t="shared" si="38"/>
        <v>0</v>
      </c>
      <c r="G146" s="23">
        <f t="shared" si="39"/>
        <v>0</v>
      </c>
      <c r="H146" s="23">
        <f t="shared" si="40"/>
        <v>0</v>
      </c>
      <c r="I146" s="23">
        <f t="shared" si="41"/>
        <v>0</v>
      </c>
      <c r="J146" s="23">
        <f t="shared" si="42"/>
        <v>0</v>
      </c>
      <c r="K146" s="19" t="s">
        <v>186</v>
      </c>
    </row>
    <row r="147" spans="1:12" s="14" customFormat="1" ht="15">
      <c r="A147" s="19" t="s">
        <v>373</v>
      </c>
      <c r="B147" s="20">
        <v>10</v>
      </c>
      <c r="C147" s="19" t="s">
        <v>102</v>
      </c>
      <c r="D147" s="59">
        <v>2</v>
      </c>
      <c r="E147" s="95"/>
      <c r="F147" s="23">
        <f t="shared" si="38"/>
        <v>0</v>
      </c>
      <c r="G147" s="23">
        <f t="shared" si="39"/>
        <v>0</v>
      </c>
      <c r="H147" s="23">
        <f t="shared" si="40"/>
        <v>0</v>
      </c>
      <c r="I147" s="23">
        <f t="shared" si="41"/>
        <v>0</v>
      </c>
      <c r="J147" s="23">
        <f t="shared" si="42"/>
        <v>0</v>
      </c>
      <c r="K147" s="19" t="s">
        <v>187</v>
      </c>
      <c r="L147" s="44"/>
    </row>
    <row r="148" spans="1:11" s="14" customFormat="1" ht="15">
      <c r="A148" s="19" t="s">
        <v>373</v>
      </c>
      <c r="B148" s="20">
        <v>11</v>
      </c>
      <c r="C148" s="19" t="s">
        <v>91</v>
      </c>
      <c r="D148" s="59">
        <v>2</v>
      </c>
      <c r="E148" s="95"/>
      <c r="F148" s="23">
        <f t="shared" si="38"/>
        <v>0</v>
      </c>
      <c r="G148" s="23">
        <f t="shared" si="39"/>
        <v>0</v>
      </c>
      <c r="H148" s="23">
        <f t="shared" si="40"/>
        <v>0</v>
      </c>
      <c r="I148" s="23">
        <f t="shared" si="41"/>
        <v>0</v>
      </c>
      <c r="J148" s="23">
        <f t="shared" si="42"/>
        <v>0</v>
      </c>
      <c r="K148" s="19" t="s">
        <v>188</v>
      </c>
    </row>
    <row r="149" spans="1:11" s="14" customFormat="1" ht="15">
      <c r="A149" s="19" t="s">
        <v>373</v>
      </c>
      <c r="B149" s="20">
        <v>12</v>
      </c>
      <c r="C149" s="19" t="s">
        <v>179</v>
      </c>
      <c r="D149" s="59">
        <v>1</v>
      </c>
      <c r="E149" s="95"/>
      <c r="F149" s="23">
        <f t="shared" si="38"/>
        <v>0</v>
      </c>
      <c r="G149" s="23">
        <f t="shared" si="39"/>
        <v>0</v>
      </c>
      <c r="H149" s="23">
        <f t="shared" si="40"/>
        <v>0</v>
      </c>
      <c r="I149" s="23">
        <f t="shared" si="41"/>
        <v>0</v>
      </c>
      <c r="J149" s="23">
        <f t="shared" si="42"/>
        <v>0</v>
      </c>
      <c r="K149" s="19" t="s">
        <v>189</v>
      </c>
    </row>
    <row r="150" spans="1:11" s="14" customFormat="1" ht="15">
      <c r="A150" s="19" t="s">
        <v>373</v>
      </c>
      <c r="B150" s="20">
        <v>13</v>
      </c>
      <c r="C150" s="19" t="s">
        <v>53</v>
      </c>
      <c r="D150" s="59">
        <v>4</v>
      </c>
      <c r="E150" s="95"/>
      <c r="F150" s="23">
        <f t="shared" si="38"/>
        <v>0</v>
      </c>
      <c r="G150" s="23">
        <f t="shared" si="39"/>
        <v>0</v>
      </c>
      <c r="H150" s="23">
        <f t="shared" si="40"/>
        <v>0</v>
      </c>
      <c r="I150" s="23">
        <f t="shared" si="41"/>
        <v>0</v>
      </c>
      <c r="J150" s="23">
        <f t="shared" si="42"/>
        <v>0</v>
      </c>
      <c r="K150" s="19" t="s">
        <v>57</v>
      </c>
    </row>
    <row r="151" spans="1:11" s="14" customFormat="1" ht="15">
      <c r="A151" s="19" t="s">
        <v>373</v>
      </c>
      <c r="B151" s="20">
        <v>14</v>
      </c>
      <c r="C151" s="19" t="s">
        <v>180</v>
      </c>
      <c r="D151" s="59">
        <v>2</v>
      </c>
      <c r="E151" s="95"/>
      <c r="F151" s="23">
        <f t="shared" si="38"/>
        <v>0</v>
      </c>
      <c r="G151" s="23">
        <f t="shared" si="39"/>
        <v>0</v>
      </c>
      <c r="H151" s="23">
        <f t="shared" si="40"/>
        <v>0</v>
      </c>
      <c r="I151" s="23">
        <f t="shared" si="41"/>
        <v>0</v>
      </c>
      <c r="J151" s="23">
        <f t="shared" si="42"/>
        <v>0</v>
      </c>
      <c r="K151" s="19" t="s">
        <v>190</v>
      </c>
    </row>
    <row r="152" spans="1:11" s="14" customFormat="1" ht="15">
      <c r="A152" s="19" t="s">
        <v>373</v>
      </c>
      <c r="B152" s="20">
        <v>15</v>
      </c>
      <c r="C152" s="19" t="s">
        <v>181</v>
      </c>
      <c r="D152" s="59">
        <v>2</v>
      </c>
      <c r="E152" s="95"/>
      <c r="F152" s="23">
        <f t="shared" si="38"/>
        <v>0</v>
      </c>
      <c r="G152" s="23">
        <f t="shared" si="39"/>
        <v>0</v>
      </c>
      <c r="H152" s="23">
        <f t="shared" si="40"/>
        <v>0</v>
      </c>
      <c r="I152" s="23">
        <f t="shared" si="41"/>
        <v>0</v>
      </c>
      <c r="J152" s="23">
        <f t="shared" si="42"/>
        <v>0</v>
      </c>
      <c r="K152" s="19" t="s">
        <v>191</v>
      </c>
    </row>
    <row r="153" spans="1:11" s="14" customFormat="1" ht="15">
      <c r="A153" s="19" t="s">
        <v>373</v>
      </c>
      <c r="B153" s="20">
        <v>16</v>
      </c>
      <c r="C153" s="19" t="s">
        <v>182</v>
      </c>
      <c r="D153" s="59">
        <v>2</v>
      </c>
      <c r="E153" s="95"/>
      <c r="F153" s="23">
        <f t="shared" si="38"/>
        <v>0</v>
      </c>
      <c r="G153" s="23">
        <f t="shared" si="39"/>
        <v>0</v>
      </c>
      <c r="H153" s="23">
        <f t="shared" si="40"/>
        <v>0</v>
      </c>
      <c r="I153" s="23">
        <f t="shared" si="41"/>
        <v>0</v>
      </c>
      <c r="J153" s="23">
        <f t="shared" si="42"/>
        <v>0</v>
      </c>
      <c r="K153" s="19" t="s">
        <v>191</v>
      </c>
    </row>
    <row r="154" spans="1:11" s="14" customFormat="1" ht="15">
      <c r="A154" s="26"/>
      <c r="B154" s="27"/>
      <c r="C154" s="28" t="s">
        <v>13</v>
      </c>
      <c r="D154" s="39"/>
      <c r="E154" s="30"/>
      <c r="F154" s="30"/>
      <c r="G154" s="31">
        <f>SUM(G138:G153)</f>
        <v>0</v>
      </c>
      <c r="H154" s="30"/>
      <c r="I154" s="31">
        <f>SUM(I138:I153)</f>
        <v>0</v>
      </c>
      <c r="J154" s="31">
        <f>SUM(J138:J153)</f>
        <v>0</v>
      </c>
      <c r="K154" s="27"/>
    </row>
    <row r="155" spans="2:10" s="14" customFormat="1" ht="15">
      <c r="B155" s="32"/>
      <c r="C155" s="33"/>
      <c r="D155" s="34"/>
      <c r="E155" s="35"/>
      <c r="F155" s="35"/>
      <c r="G155" s="36"/>
      <c r="H155" s="35"/>
      <c r="I155" s="36"/>
      <c r="J155" s="36"/>
    </row>
    <row r="156" spans="1:10" s="14" customFormat="1" ht="76.5" customHeight="1">
      <c r="A156" s="11" t="s">
        <v>2</v>
      </c>
      <c r="B156" s="12" t="s">
        <v>378</v>
      </c>
      <c r="C156" s="11" t="s">
        <v>3</v>
      </c>
      <c r="D156" s="40" t="s">
        <v>192</v>
      </c>
      <c r="E156" s="3" t="s">
        <v>360</v>
      </c>
      <c r="G156" s="15"/>
      <c r="H156" s="15"/>
      <c r="I156" s="15"/>
      <c r="J156" s="15"/>
    </row>
    <row r="157" spans="1:11" s="14" customFormat="1" ht="45">
      <c r="A157" s="16" t="s">
        <v>372</v>
      </c>
      <c r="B157" s="17" t="s">
        <v>4</v>
      </c>
      <c r="C157" s="17" t="s">
        <v>5</v>
      </c>
      <c r="D157" s="17" t="s">
        <v>6</v>
      </c>
      <c r="E157" s="17" t="s">
        <v>7</v>
      </c>
      <c r="F157" s="17" t="s">
        <v>8</v>
      </c>
      <c r="G157" s="17" t="s">
        <v>9</v>
      </c>
      <c r="H157" s="17" t="s">
        <v>10</v>
      </c>
      <c r="I157" s="17" t="s">
        <v>11</v>
      </c>
      <c r="J157" s="17" t="s">
        <v>12</v>
      </c>
      <c r="K157" s="18" t="s">
        <v>19</v>
      </c>
    </row>
    <row r="158" spans="1:12" s="14" customFormat="1" ht="15">
      <c r="A158" s="19" t="s">
        <v>373</v>
      </c>
      <c r="B158" s="20">
        <v>1</v>
      </c>
      <c r="C158" s="43" t="s">
        <v>193</v>
      </c>
      <c r="D158" s="58">
        <v>3</v>
      </c>
      <c r="E158" s="95"/>
      <c r="F158" s="23">
        <f aca="true" t="shared" si="43" ref="F158:F165">E158*0.21</f>
        <v>0</v>
      </c>
      <c r="G158" s="23">
        <f aca="true" t="shared" si="44" ref="G158:G165">E158*D158</f>
        <v>0</v>
      </c>
      <c r="H158" s="23">
        <f aca="true" t="shared" si="45" ref="H158:H165">E158*1.21</f>
        <v>0</v>
      </c>
      <c r="I158" s="23">
        <f aca="true" t="shared" si="46" ref="I158:I165">(E158*0.21)*D158</f>
        <v>0</v>
      </c>
      <c r="J158" s="23">
        <f aca="true" t="shared" si="47" ref="J158:J165">H158*D158</f>
        <v>0</v>
      </c>
      <c r="K158" s="43" t="s">
        <v>221</v>
      </c>
      <c r="L158" s="38"/>
    </row>
    <row r="159" spans="1:11" s="14" customFormat="1" ht="15">
      <c r="A159" s="19" t="s">
        <v>373</v>
      </c>
      <c r="B159" s="20">
        <v>2</v>
      </c>
      <c r="C159" s="19" t="s">
        <v>194</v>
      </c>
      <c r="D159" s="59">
        <v>3</v>
      </c>
      <c r="E159" s="95"/>
      <c r="F159" s="23">
        <f t="shared" si="43"/>
        <v>0</v>
      </c>
      <c r="G159" s="23">
        <f t="shared" si="44"/>
        <v>0</v>
      </c>
      <c r="H159" s="23">
        <f t="shared" si="45"/>
        <v>0</v>
      </c>
      <c r="I159" s="23">
        <f t="shared" si="46"/>
        <v>0</v>
      </c>
      <c r="J159" s="23">
        <f t="shared" si="47"/>
        <v>0</v>
      </c>
      <c r="K159" s="43" t="s">
        <v>222</v>
      </c>
    </row>
    <row r="160" spans="1:11" s="14" customFormat="1" ht="15">
      <c r="A160" s="19" t="s">
        <v>373</v>
      </c>
      <c r="B160" s="20">
        <v>3</v>
      </c>
      <c r="C160" s="19" t="s">
        <v>195</v>
      </c>
      <c r="D160" s="59">
        <v>3</v>
      </c>
      <c r="E160" s="95"/>
      <c r="F160" s="23">
        <f t="shared" si="43"/>
        <v>0</v>
      </c>
      <c r="G160" s="23">
        <f t="shared" si="44"/>
        <v>0</v>
      </c>
      <c r="H160" s="23">
        <f t="shared" si="45"/>
        <v>0</v>
      </c>
      <c r="I160" s="23">
        <f t="shared" si="46"/>
        <v>0</v>
      </c>
      <c r="J160" s="23">
        <f t="shared" si="47"/>
        <v>0</v>
      </c>
      <c r="K160" s="19" t="s">
        <v>223</v>
      </c>
    </row>
    <row r="161" spans="1:11" s="14" customFormat="1" ht="15">
      <c r="A161" s="19" t="s">
        <v>373</v>
      </c>
      <c r="B161" s="20">
        <v>4</v>
      </c>
      <c r="C161" s="19" t="s">
        <v>196</v>
      </c>
      <c r="D161" s="59">
        <v>3</v>
      </c>
      <c r="E161" s="95"/>
      <c r="F161" s="23">
        <f t="shared" si="43"/>
        <v>0</v>
      </c>
      <c r="G161" s="23">
        <f t="shared" si="44"/>
        <v>0</v>
      </c>
      <c r="H161" s="23">
        <f t="shared" si="45"/>
        <v>0</v>
      </c>
      <c r="I161" s="23">
        <f t="shared" si="46"/>
        <v>0</v>
      </c>
      <c r="J161" s="23">
        <f t="shared" si="47"/>
        <v>0</v>
      </c>
      <c r="K161" s="19" t="s">
        <v>224</v>
      </c>
    </row>
    <row r="162" spans="1:11" s="14" customFormat="1" ht="15">
      <c r="A162" s="19" t="s">
        <v>373</v>
      </c>
      <c r="B162" s="20">
        <v>5</v>
      </c>
      <c r="C162" s="19" t="s">
        <v>197</v>
      </c>
      <c r="D162" s="59">
        <v>4</v>
      </c>
      <c r="E162" s="95"/>
      <c r="F162" s="23">
        <f t="shared" si="43"/>
        <v>0</v>
      </c>
      <c r="G162" s="23">
        <f t="shared" si="44"/>
        <v>0</v>
      </c>
      <c r="H162" s="23">
        <f t="shared" si="45"/>
        <v>0</v>
      </c>
      <c r="I162" s="23">
        <f t="shared" si="46"/>
        <v>0</v>
      </c>
      <c r="J162" s="23">
        <f t="shared" si="47"/>
        <v>0</v>
      </c>
      <c r="K162" s="19" t="s">
        <v>225</v>
      </c>
    </row>
    <row r="163" spans="1:11" s="14" customFormat="1" ht="15">
      <c r="A163" s="19" t="s">
        <v>373</v>
      </c>
      <c r="B163" s="20">
        <v>6</v>
      </c>
      <c r="C163" s="19" t="s">
        <v>198</v>
      </c>
      <c r="D163" s="59">
        <v>4</v>
      </c>
      <c r="E163" s="95"/>
      <c r="F163" s="23">
        <f t="shared" si="43"/>
        <v>0</v>
      </c>
      <c r="G163" s="23">
        <f t="shared" si="44"/>
        <v>0</v>
      </c>
      <c r="H163" s="23">
        <f t="shared" si="45"/>
        <v>0</v>
      </c>
      <c r="I163" s="23">
        <f t="shared" si="46"/>
        <v>0</v>
      </c>
      <c r="J163" s="23">
        <f t="shared" si="47"/>
        <v>0</v>
      </c>
      <c r="K163" s="19" t="s">
        <v>225</v>
      </c>
    </row>
    <row r="164" spans="1:11" s="14" customFormat="1" ht="15">
      <c r="A164" s="19" t="s">
        <v>373</v>
      </c>
      <c r="B164" s="20">
        <v>7</v>
      </c>
      <c r="C164" s="19" t="s">
        <v>199</v>
      </c>
      <c r="D164" s="59">
        <v>4</v>
      </c>
      <c r="E164" s="95"/>
      <c r="F164" s="23">
        <f t="shared" si="43"/>
        <v>0</v>
      </c>
      <c r="G164" s="23">
        <f t="shared" si="44"/>
        <v>0</v>
      </c>
      <c r="H164" s="23">
        <f t="shared" si="45"/>
        <v>0</v>
      </c>
      <c r="I164" s="23">
        <f t="shared" si="46"/>
        <v>0</v>
      </c>
      <c r="J164" s="23">
        <f t="shared" si="47"/>
        <v>0</v>
      </c>
      <c r="K164" s="19" t="s">
        <v>225</v>
      </c>
    </row>
    <row r="165" spans="1:11" s="14" customFormat="1" ht="15">
      <c r="A165" s="19" t="s">
        <v>373</v>
      </c>
      <c r="B165" s="20">
        <v>8</v>
      </c>
      <c r="C165" s="19" t="s">
        <v>200</v>
      </c>
      <c r="D165" s="59">
        <v>4</v>
      </c>
      <c r="E165" s="95"/>
      <c r="F165" s="23">
        <f t="shared" si="43"/>
        <v>0</v>
      </c>
      <c r="G165" s="23">
        <f t="shared" si="44"/>
        <v>0</v>
      </c>
      <c r="H165" s="23">
        <f t="shared" si="45"/>
        <v>0</v>
      </c>
      <c r="I165" s="23">
        <f t="shared" si="46"/>
        <v>0</v>
      </c>
      <c r="J165" s="23">
        <f t="shared" si="47"/>
        <v>0</v>
      </c>
      <c r="K165" s="19" t="s">
        <v>225</v>
      </c>
    </row>
    <row r="166" spans="1:11" s="14" customFormat="1" ht="15">
      <c r="A166" s="19" t="s">
        <v>373</v>
      </c>
      <c r="B166" s="20">
        <v>9</v>
      </c>
      <c r="C166" s="19" t="s">
        <v>201</v>
      </c>
      <c r="D166" s="59">
        <v>4</v>
      </c>
      <c r="E166" s="95"/>
      <c r="F166" s="23">
        <f aca="true" t="shared" si="48" ref="F166:F185">E166*0.21</f>
        <v>0</v>
      </c>
      <c r="G166" s="23">
        <f aca="true" t="shared" si="49" ref="G166:G185">E166*D166</f>
        <v>0</v>
      </c>
      <c r="H166" s="23">
        <f aca="true" t="shared" si="50" ref="H166:H185">E166*1.21</f>
        <v>0</v>
      </c>
      <c r="I166" s="23">
        <f aca="true" t="shared" si="51" ref="I166:I185">(E166*0.21)*D166</f>
        <v>0</v>
      </c>
      <c r="J166" s="23">
        <f aca="true" t="shared" si="52" ref="J166:J185">H166*D166</f>
        <v>0</v>
      </c>
      <c r="K166" s="19" t="s">
        <v>226</v>
      </c>
    </row>
    <row r="167" spans="1:11" s="14" customFormat="1" ht="15">
      <c r="A167" s="19" t="s">
        <v>373</v>
      </c>
      <c r="B167" s="20">
        <v>10</v>
      </c>
      <c r="C167" s="19" t="s">
        <v>202</v>
      </c>
      <c r="D167" s="59">
        <v>2</v>
      </c>
      <c r="E167" s="95"/>
      <c r="F167" s="23">
        <f t="shared" si="48"/>
        <v>0</v>
      </c>
      <c r="G167" s="23">
        <f t="shared" si="49"/>
        <v>0</v>
      </c>
      <c r="H167" s="23">
        <f t="shared" si="50"/>
        <v>0</v>
      </c>
      <c r="I167" s="23">
        <f t="shared" si="51"/>
        <v>0</v>
      </c>
      <c r="J167" s="23">
        <f t="shared" si="52"/>
        <v>0</v>
      </c>
      <c r="K167" s="19" t="s">
        <v>226</v>
      </c>
    </row>
    <row r="168" spans="1:11" s="14" customFormat="1" ht="15">
      <c r="A168" s="19" t="s">
        <v>373</v>
      </c>
      <c r="B168" s="20">
        <v>11</v>
      </c>
      <c r="C168" s="19" t="s">
        <v>203</v>
      </c>
      <c r="D168" s="59">
        <v>2</v>
      </c>
      <c r="E168" s="95"/>
      <c r="F168" s="23">
        <f t="shared" si="48"/>
        <v>0</v>
      </c>
      <c r="G168" s="23">
        <f t="shared" si="49"/>
        <v>0</v>
      </c>
      <c r="H168" s="23">
        <f t="shared" si="50"/>
        <v>0</v>
      </c>
      <c r="I168" s="23">
        <f t="shared" si="51"/>
        <v>0</v>
      </c>
      <c r="J168" s="23">
        <f t="shared" si="52"/>
        <v>0</v>
      </c>
      <c r="K168" s="19" t="s">
        <v>226</v>
      </c>
    </row>
    <row r="169" spans="1:11" s="14" customFormat="1" ht="15">
      <c r="A169" s="19" t="s">
        <v>373</v>
      </c>
      <c r="B169" s="20">
        <v>12</v>
      </c>
      <c r="C169" s="19" t="s">
        <v>204</v>
      </c>
      <c r="D169" s="59">
        <v>2</v>
      </c>
      <c r="E169" s="95"/>
      <c r="F169" s="23">
        <f t="shared" si="48"/>
        <v>0</v>
      </c>
      <c r="G169" s="23">
        <f t="shared" si="49"/>
        <v>0</v>
      </c>
      <c r="H169" s="23">
        <f t="shared" si="50"/>
        <v>0</v>
      </c>
      <c r="I169" s="23">
        <f t="shared" si="51"/>
        <v>0</v>
      </c>
      <c r="J169" s="23">
        <f t="shared" si="52"/>
        <v>0</v>
      </c>
      <c r="K169" s="19" t="s">
        <v>226</v>
      </c>
    </row>
    <row r="170" spans="1:11" s="14" customFormat="1" ht="15">
      <c r="A170" s="19" t="s">
        <v>373</v>
      </c>
      <c r="B170" s="20">
        <v>13</v>
      </c>
      <c r="C170" s="19" t="s">
        <v>205</v>
      </c>
      <c r="D170" s="59">
        <v>1</v>
      </c>
      <c r="E170" s="95"/>
      <c r="F170" s="23">
        <f t="shared" si="48"/>
        <v>0</v>
      </c>
      <c r="G170" s="23">
        <f t="shared" si="49"/>
        <v>0</v>
      </c>
      <c r="H170" s="23">
        <f t="shared" si="50"/>
        <v>0</v>
      </c>
      <c r="I170" s="23">
        <f t="shared" si="51"/>
        <v>0</v>
      </c>
      <c r="J170" s="23">
        <f t="shared" si="52"/>
        <v>0</v>
      </c>
      <c r="K170" s="19" t="s">
        <v>227</v>
      </c>
    </row>
    <row r="171" spans="1:11" s="14" customFormat="1" ht="15">
      <c r="A171" s="19" t="s">
        <v>373</v>
      </c>
      <c r="B171" s="20">
        <v>14</v>
      </c>
      <c r="C171" s="19" t="s">
        <v>206</v>
      </c>
      <c r="D171" s="59">
        <v>1</v>
      </c>
      <c r="E171" s="95"/>
      <c r="F171" s="23">
        <f t="shared" si="48"/>
        <v>0</v>
      </c>
      <c r="G171" s="23">
        <f t="shared" si="49"/>
        <v>0</v>
      </c>
      <c r="H171" s="23">
        <f t="shared" si="50"/>
        <v>0</v>
      </c>
      <c r="I171" s="23">
        <f t="shared" si="51"/>
        <v>0</v>
      </c>
      <c r="J171" s="23">
        <f t="shared" si="52"/>
        <v>0</v>
      </c>
      <c r="K171" s="19" t="s">
        <v>227</v>
      </c>
    </row>
    <row r="172" spans="1:11" s="14" customFormat="1" ht="15">
      <c r="A172" s="19" t="s">
        <v>373</v>
      </c>
      <c r="B172" s="20">
        <v>15</v>
      </c>
      <c r="C172" s="71" t="s">
        <v>207</v>
      </c>
      <c r="D172" s="59">
        <v>1</v>
      </c>
      <c r="E172" s="95"/>
      <c r="F172" s="23">
        <f t="shared" si="48"/>
        <v>0</v>
      </c>
      <c r="G172" s="23">
        <f t="shared" si="49"/>
        <v>0</v>
      </c>
      <c r="H172" s="23">
        <f t="shared" si="50"/>
        <v>0</v>
      </c>
      <c r="I172" s="23">
        <f t="shared" si="51"/>
        <v>0</v>
      </c>
      <c r="J172" s="23">
        <f t="shared" si="52"/>
        <v>0</v>
      </c>
      <c r="K172" s="19" t="s">
        <v>227</v>
      </c>
    </row>
    <row r="173" spans="1:11" s="14" customFormat="1" ht="15">
      <c r="A173" s="19" t="s">
        <v>373</v>
      </c>
      <c r="B173" s="20">
        <v>16</v>
      </c>
      <c r="C173" s="71" t="s">
        <v>208</v>
      </c>
      <c r="D173" s="59">
        <v>1</v>
      </c>
      <c r="E173" s="95"/>
      <c r="F173" s="23">
        <f t="shared" si="48"/>
        <v>0</v>
      </c>
      <c r="G173" s="23">
        <f t="shared" si="49"/>
        <v>0</v>
      </c>
      <c r="H173" s="23">
        <f t="shared" si="50"/>
        <v>0</v>
      </c>
      <c r="I173" s="23">
        <f t="shared" si="51"/>
        <v>0</v>
      </c>
      <c r="J173" s="23">
        <f t="shared" si="52"/>
        <v>0</v>
      </c>
      <c r="K173" s="19" t="s">
        <v>227</v>
      </c>
    </row>
    <row r="174" spans="1:11" s="14" customFormat="1" ht="15">
      <c r="A174" s="19" t="s">
        <v>373</v>
      </c>
      <c r="B174" s="20">
        <v>17</v>
      </c>
      <c r="C174" s="71" t="s">
        <v>209</v>
      </c>
      <c r="D174" s="59">
        <v>2</v>
      </c>
      <c r="E174" s="95"/>
      <c r="F174" s="23">
        <f t="shared" si="48"/>
        <v>0</v>
      </c>
      <c r="G174" s="23">
        <f t="shared" si="49"/>
        <v>0</v>
      </c>
      <c r="H174" s="23">
        <f t="shared" si="50"/>
        <v>0</v>
      </c>
      <c r="I174" s="23">
        <f t="shared" si="51"/>
        <v>0</v>
      </c>
      <c r="J174" s="23">
        <f t="shared" si="52"/>
        <v>0</v>
      </c>
      <c r="K174" s="19" t="s">
        <v>228</v>
      </c>
    </row>
    <row r="175" spans="1:11" s="14" customFormat="1" ht="15">
      <c r="A175" s="19" t="s">
        <v>373</v>
      </c>
      <c r="B175" s="20">
        <v>18</v>
      </c>
      <c r="C175" s="72" t="s">
        <v>210</v>
      </c>
      <c r="D175" s="59">
        <v>1</v>
      </c>
      <c r="E175" s="95"/>
      <c r="F175" s="23">
        <f t="shared" si="48"/>
        <v>0</v>
      </c>
      <c r="G175" s="23">
        <f t="shared" si="49"/>
        <v>0</v>
      </c>
      <c r="H175" s="23">
        <f t="shared" si="50"/>
        <v>0</v>
      </c>
      <c r="I175" s="23">
        <f t="shared" si="51"/>
        <v>0</v>
      </c>
      <c r="J175" s="23">
        <f t="shared" si="52"/>
        <v>0</v>
      </c>
      <c r="K175" s="19" t="s">
        <v>229</v>
      </c>
    </row>
    <row r="176" spans="1:11" s="14" customFormat="1" ht="15">
      <c r="A176" s="19" t="s">
        <v>373</v>
      </c>
      <c r="B176" s="20">
        <v>19</v>
      </c>
      <c r="C176" s="19" t="s">
        <v>211</v>
      </c>
      <c r="D176" s="59">
        <v>1</v>
      </c>
      <c r="E176" s="95"/>
      <c r="F176" s="23">
        <f t="shared" si="48"/>
        <v>0</v>
      </c>
      <c r="G176" s="23">
        <f t="shared" si="49"/>
        <v>0</v>
      </c>
      <c r="H176" s="23">
        <f t="shared" si="50"/>
        <v>0</v>
      </c>
      <c r="I176" s="23">
        <f t="shared" si="51"/>
        <v>0</v>
      </c>
      <c r="J176" s="23">
        <f t="shared" si="52"/>
        <v>0</v>
      </c>
      <c r="K176" s="19" t="s">
        <v>229</v>
      </c>
    </row>
    <row r="177" spans="1:11" s="14" customFormat="1" ht="15">
      <c r="A177" s="19" t="s">
        <v>373</v>
      </c>
      <c r="B177" s="20">
        <v>20</v>
      </c>
      <c r="C177" s="32" t="s">
        <v>212</v>
      </c>
      <c r="D177" s="59">
        <v>1</v>
      </c>
      <c r="E177" s="95"/>
      <c r="F177" s="23">
        <f t="shared" si="48"/>
        <v>0</v>
      </c>
      <c r="G177" s="23">
        <f t="shared" si="49"/>
        <v>0</v>
      </c>
      <c r="H177" s="23">
        <f t="shared" si="50"/>
        <v>0</v>
      </c>
      <c r="I177" s="23">
        <f t="shared" si="51"/>
        <v>0</v>
      </c>
      <c r="J177" s="23">
        <f t="shared" si="52"/>
        <v>0</v>
      </c>
      <c r="K177" s="19" t="s">
        <v>229</v>
      </c>
    </row>
    <row r="178" spans="1:11" s="14" customFormat="1" ht="15">
      <c r="A178" s="19" t="s">
        <v>373</v>
      </c>
      <c r="B178" s="20">
        <v>21</v>
      </c>
      <c r="C178" s="71" t="s">
        <v>213</v>
      </c>
      <c r="D178" s="59">
        <v>1</v>
      </c>
      <c r="E178" s="95"/>
      <c r="F178" s="23">
        <f t="shared" si="48"/>
        <v>0</v>
      </c>
      <c r="G178" s="23">
        <f t="shared" si="49"/>
        <v>0</v>
      </c>
      <c r="H178" s="23">
        <f t="shared" si="50"/>
        <v>0</v>
      </c>
      <c r="I178" s="23">
        <f t="shared" si="51"/>
        <v>0</v>
      </c>
      <c r="J178" s="23">
        <f t="shared" si="52"/>
        <v>0</v>
      </c>
      <c r="K178" s="19" t="s">
        <v>229</v>
      </c>
    </row>
    <row r="179" spans="1:11" s="14" customFormat="1" ht="15">
      <c r="A179" s="19" t="s">
        <v>373</v>
      </c>
      <c r="B179" s="20">
        <v>22</v>
      </c>
      <c r="C179" s="38" t="s">
        <v>214</v>
      </c>
      <c r="D179" s="59">
        <v>1</v>
      </c>
      <c r="E179" s="95"/>
      <c r="F179" s="23">
        <f t="shared" si="48"/>
        <v>0</v>
      </c>
      <c r="G179" s="23">
        <f t="shared" si="49"/>
        <v>0</v>
      </c>
      <c r="H179" s="23">
        <f t="shared" si="50"/>
        <v>0</v>
      </c>
      <c r="I179" s="23">
        <f t="shared" si="51"/>
        <v>0</v>
      </c>
      <c r="J179" s="23">
        <f t="shared" si="52"/>
        <v>0</v>
      </c>
      <c r="K179" s="19" t="s">
        <v>230</v>
      </c>
    </row>
    <row r="180" spans="1:11" s="14" customFormat="1" ht="15">
      <c r="A180" s="19" t="s">
        <v>373</v>
      </c>
      <c r="B180" s="20">
        <v>23</v>
      </c>
      <c r="C180" s="71" t="s">
        <v>215</v>
      </c>
      <c r="D180" s="59">
        <v>1</v>
      </c>
      <c r="E180" s="95"/>
      <c r="F180" s="23">
        <f t="shared" si="48"/>
        <v>0</v>
      </c>
      <c r="G180" s="23">
        <f t="shared" si="49"/>
        <v>0</v>
      </c>
      <c r="H180" s="23">
        <f t="shared" si="50"/>
        <v>0</v>
      </c>
      <c r="I180" s="23">
        <f t="shared" si="51"/>
        <v>0</v>
      </c>
      <c r="J180" s="23">
        <f t="shared" si="52"/>
        <v>0</v>
      </c>
      <c r="K180" s="19" t="s">
        <v>230</v>
      </c>
    </row>
    <row r="181" spans="1:11" s="14" customFormat="1" ht="15">
      <c r="A181" s="19" t="s">
        <v>373</v>
      </c>
      <c r="B181" s="20">
        <v>24</v>
      </c>
      <c r="C181" s="71" t="s">
        <v>216</v>
      </c>
      <c r="D181" s="59">
        <v>1</v>
      </c>
      <c r="E181" s="95"/>
      <c r="F181" s="23">
        <f t="shared" si="48"/>
        <v>0</v>
      </c>
      <c r="G181" s="23">
        <f t="shared" si="49"/>
        <v>0</v>
      </c>
      <c r="H181" s="23">
        <f t="shared" si="50"/>
        <v>0</v>
      </c>
      <c r="I181" s="23">
        <f t="shared" si="51"/>
        <v>0</v>
      </c>
      <c r="J181" s="23">
        <f t="shared" si="52"/>
        <v>0</v>
      </c>
      <c r="K181" s="19" t="s">
        <v>230</v>
      </c>
    </row>
    <row r="182" spans="1:11" s="14" customFormat="1" ht="15">
      <c r="A182" s="19" t="s">
        <v>373</v>
      </c>
      <c r="B182" s="20">
        <v>25</v>
      </c>
      <c r="C182" s="73" t="s">
        <v>217</v>
      </c>
      <c r="D182" s="59">
        <v>1</v>
      </c>
      <c r="E182" s="95"/>
      <c r="F182" s="23">
        <f t="shared" si="48"/>
        <v>0</v>
      </c>
      <c r="G182" s="23">
        <f t="shared" si="49"/>
        <v>0</v>
      </c>
      <c r="H182" s="23">
        <f t="shared" si="50"/>
        <v>0</v>
      </c>
      <c r="I182" s="23">
        <f t="shared" si="51"/>
        <v>0</v>
      </c>
      <c r="J182" s="23">
        <f t="shared" si="52"/>
        <v>0</v>
      </c>
      <c r="K182" s="19" t="s">
        <v>230</v>
      </c>
    </row>
    <row r="183" spans="1:11" s="14" customFormat="1" ht="15">
      <c r="A183" s="19" t="s">
        <v>373</v>
      </c>
      <c r="B183" s="20">
        <v>26</v>
      </c>
      <c r="C183" s="71" t="s">
        <v>218</v>
      </c>
      <c r="D183" s="59">
        <v>6</v>
      </c>
      <c r="E183" s="95"/>
      <c r="F183" s="23">
        <f t="shared" si="48"/>
        <v>0</v>
      </c>
      <c r="G183" s="23">
        <f t="shared" si="49"/>
        <v>0</v>
      </c>
      <c r="H183" s="23">
        <f t="shared" si="50"/>
        <v>0</v>
      </c>
      <c r="I183" s="23">
        <f t="shared" si="51"/>
        <v>0</v>
      </c>
      <c r="J183" s="23">
        <f t="shared" si="52"/>
        <v>0</v>
      </c>
      <c r="K183" s="19" t="s">
        <v>231</v>
      </c>
    </row>
    <row r="184" spans="1:11" s="14" customFormat="1" ht="15">
      <c r="A184" s="19" t="s">
        <v>373</v>
      </c>
      <c r="B184" s="20">
        <v>27</v>
      </c>
      <c r="C184" s="71" t="s">
        <v>219</v>
      </c>
      <c r="D184" s="59">
        <v>4</v>
      </c>
      <c r="E184" s="95"/>
      <c r="F184" s="23">
        <f t="shared" si="48"/>
        <v>0</v>
      </c>
      <c r="G184" s="23">
        <f t="shared" si="49"/>
        <v>0</v>
      </c>
      <c r="H184" s="23">
        <f t="shared" si="50"/>
        <v>0</v>
      </c>
      <c r="I184" s="23">
        <f t="shared" si="51"/>
        <v>0</v>
      </c>
      <c r="J184" s="23">
        <f t="shared" si="52"/>
        <v>0</v>
      </c>
      <c r="K184" s="19" t="s">
        <v>232</v>
      </c>
    </row>
    <row r="185" spans="1:11" s="14" customFormat="1" ht="15">
      <c r="A185" s="19" t="s">
        <v>373</v>
      </c>
      <c r="B185" s="20">
        <v>28</v>
      </c>
      <c r="C185" s="71" t="s">
        <v>220</v>
      </c>
      <c r="D185" s="59">
        <v>2</v>
      </c>
      <c r="E185" s="95"/>
      <c r="F185" s="23">
        <f t="shared" si="48"/>
        <v>0</v>
      </c>
      <c r="G185" s="23">
        <f t="shared" si="49"/>
        <v>0</v>
      </c>
      <c r="H185" s="23">
        <f t="shared" si="50"/>
        <v>0</v>
      </c>
      <c r="I185" s="23">
        <f t="shared" si="51"/>
        <v>0</v>
      </c>
      <c r="J185" s="23">
        <f t="shared" si="52"/>
        <v>0</v>
      </c>
      <c r="K185" s="19" t="s">
        <v>233</v>
      </c>
    </row>
    <row r="186" spans="1:11" s="14" customFormat="1" ht="15">
      <c r="A186" s="26"/>
      <c r="B186" s="27"/>
      <c r="C186" s="28" t="s">
        <v>13</v>
      </c>
      <c r="D186" s="39"/>
      <c r="E186" s="30"/>
      <c r="F186" s="30"/>
      <c r="G186" s="31">
        <f>SUM(G158:G185)</f>
        <v>0</v>
      </c>
      <c r="H186" s="30"/>
      <c r="I186" s="31">
        <f>SUM(I158:I185)</f>
        <v>0</v>
      </c>
      <c r="J186" s="31">
        <f>SUM(J158:J185)</f>
        <v>0</v>
      </c>
      <c r="K186" s="27"/>
    </row>
    <row r="187" spans="2:10" s="14" customFormat="1" ht="15">
      <c r="B187" s="32"/>
      <c r="C187" s="33"/>
      <c r="D187" s="34"/>
      <c r="E187" s="35"/>
      <c r="F187" s="35"/>
      <c r="G187" s="36"/>
      <c r="H187" s="35"/>
      <c r="I187" s="36"/>
      <c r="J187" s="36"/>
    </row>
    <row r="188" spans="1:10" s="14" customFormat="1" ht="65.25" customHeight="1">
      <c r="A188" s="11" t="s">
        <v>2</v>
      </c>
      <c r="B188" s="12" t="s">
        <v>379</v>
      </c>
      <c r="C188" s="11" t="s">
        <v>3</v>
      </c>
      <c r="D188" s="40" t="s">
        <v>234</v>
      </c>
      <c r="E188" s="3" t="s">
        <v>374</v>
      </c>
      <c r="G188" s="15"/>
      <c r="H188" s="15"/>
      <c r="I188" s="15"/>
      <c r="J188" s="15"/>
    </row>
    <row r="189" spans="1:11" s="14" customFormat="1" ht="45">
      <c r="A189" s="16" t="s">
        <v>372</v>
      </c>
      <c r="B189" s="17" t="s">
        <v>4</v>
      </c>
      <c r="C189" s="17" t="s">
        <v>5</v>
      </c>
      <c r="D189" s="17" t="s">
        <v>6</v>
      </c>
      <c r="E189" s="17" t="s">
        <v>7</v>
      </c>
      <c r="F189" s="17" t="s">
        <v>8</v>
      </c>
      <c r="G189" s="17" t="s">
        <v>9</v>
      </c>
      <c r="H189" s="17" t="s">
        <v>10</v>
      </c>
      <c r="I189" s="17" t="s">
        <v>11</v>
      </c>
      <c r="J189" s="17" t="s">
        <v>12</v>
      </c>
      <c r="K189" s="18" t="s">
        <v>19</v>
      </c>
    </row>
    <row r="190" spans="1:11" s="14" customFormat="1" ht="15">
      <c r="A190" s="19" t="s">
        <v>373</v>
      </c>
      <c r="B190" s="74">
        <v>1</v>
      </c>
      <c r="C190" s="43" t="s">
        <v>53</v>
      </c>
      <c r="D190" s="58">
        <v>1</v>
      </c>
      <c r="E190" s="95"/>
      <c r="F190" s="23">
        <f>E190*0.21</f>
        <v>0</v>
      </c>
      <c r="G190" s="23">
        <f aca="true" t="shared" si="53" ref="G190">E190*D190</f>
        <v>0</v>
      </c>
      <c r="H190" s="23">
        <f aca="true" t="shared" si="54" ref="H190">E190*1.21</f>
        <v>0</v>
      </c>
      <c r="I190" s="23">
        <f aca="true" t="shared" si="55" ref="I190">(E190*0.21)*D190</f>
        <v>0</v>
      </c>
      <c r="J190" s="23">
        <f aca="true" t="shared" si="56" ref="J190">H190*D190</f>
        <v>0</v>
      </c>
      <c r="K190" s="43" t="s">
        <v>236</v>
      </c>
    </row>
    <row r="191" spans="1:11" s="14" customFormat="1" ht="15">
      <c r="A191" s="19" t="s">
        <v>373</v>
      </c>
      <c r="B191" s="74">
        <v>2</v>
      </c>
      <c r="C191" s="19" t="s">
        <v>103</v>
      </c>
      <c r="D191" s="59">
        <v>1</v>
      </c>
      <c r="E191" s="95"/>
      <c r="F191" s="23">
        <f aca="true" t="shared" si="57" ref="F191:F197">E191*0.21</f>
        <v>0</v>
      </c>
      <c r="G191" s="23">
        <f aca="true" t="shared" si="58" ref="G191:G197">E191*D191</f>
        <v>0</v>
      </c>
      <c r="H191" s="23">
        <f aca="true" t="shared" si="59" ref="H191:H197">E191*1.21</f>
        <v>0</v>
      </c>
      <c r="I191" s="23">
        <f aca="true" t="shared" si="60" ref="I191:I197">(E191*0.21)*D191</f>
        <v>0</v>
      </c>
      <c r="J191" s="23">
        <f aca="true" t="shared" si="61" ref="J191:J197">H191*D191</f>
        <v>0</v>
      </c>
      <c r="K191" s="19" t="s">
        <v>237</v>
      </c>
    </row>
    <row r="192" spans="1:11" s="14" customFormat="1" ht="15">
      <c r="A192" s="19" t="s">
        <v>373</v>
      </c>
      <c r="B192" s="74">
        <v>4</v>
      </c>
      <c r="C192" s="19" t="s">
        <v>91</v>
      </c>
      <c r="D192" s="59">
        <v>1</v>
      </c>
      <c r="E192" s="95"/>
      <c r="F192" s="23">
        <f t="shared" si="57"/>
        <v>0</v>
      </c>
      <c r="G192" s="23">
        <f t="shared" si="58"/>
        <v>0</v>
      </c>
      <c r="H192" s="23">
        <f t="shared" si="59"/>
        <v>0</v>
      </c>
      <c r="I192" s="23">
        <f t="shared" si="60"/>
        <v>0</v>
      </c>
      <c r="J192" s="23">
        <f t="shared" si="61"/>
        <v>0</v>
      </c>
      <c r="K192" s="19" t="s">
        <v>239</v>
      </c>
    </row>
    <row r="193" spans="1:11" s="14" customFormat="1" ht="15">
      <c r="A193" s="19" t="s">
        <v>373</v>
      </c>
      <c r="B193" s="74">
        <v>5</v>
      </c>
      <c r="C193" s="19" t="s">
        <v>175</v>
      </c>
      <c r="D193" s="59">
        <v>1</v>
      </c>
      <c r="E193" s="95"/>
      <c r="F193" s="23">
        <f t="shared" si="57"/>
        <v>0</v>
      </c>
      <c r="G193" s="23">
        <f t="shared" si="58"/>
        <v>0</v>
      </c>
      <c r="H193" s="23">
        <f t="shared" si="59"/>
        <v>0</v>
      </c>
      <c r="I193" s="23">
        <f t="shared" si="60"/>
        <v>0</v>
      </c>
      <c r="J193" s="23">
        <f t="shared" si="61"/>
        <v>0</v>
      </c>
      <c r="K193" s="19" t="s">
        <v>240</v>
      </c>
    </row>
    <row r="194" spans="1:11" s="14" customFormat="1" ht="15">
      <c r="A194" s="19" t="s">
        <v>373</v>
      </c>
      <c r="B194" s="74">
        <v>6</v>
      </c>
      <c r="C194" s="19" t="s">
        <v>177</v>
      </c>
      <c r="D194" s="59">
        <v>1</v>
      </c>
      <c r="E194" s="95"/>
      <c r="F194" s="23">
        <f t="shared" si="57"/>
        <v>0</v>
      </c>
      <c r="G194" s="23">
        <f t="shared" si="58"/>
        <v>0</v>
      </c>
      <c r="H194" s="23">
        <f t="shared" si="59"/>
        <v>0</v>
      </c>
      <c r="I194" s="23">
        <f t="shared" si="60"/>
        <v>0</v>
      </c>
      <c r="J194" s="23">
        <f t="shared" si="61"/>
        <v>0</v>
      </c>
      <c r="K194" s="19" t="s">
        <v>240</v>
      </c>
    </row>
    <row r="195" spans="1:11" s="14" customFormat="1" ht="15">
      <c r="A195" s="19" t="s">
        <v>373</v>
      </c>
      <c r="B195" s="74">
        <v>7</v>
      </c>
      <c r="C195" s="19" t="s">
        <v>178</v>
      </c>
      <c r="D195" s="59">
        <v>1</v>
      </c>
      <c r="E195" s="95"/>
      <c r="F195" s="23">
        <f t="shared" si="57"/>
        <v>0</v>
      </c>
      <c r="G195" s="23">
        <f t="shared" si="58"/>
        <v>0</v>
      </c>
      <c r="H195" s="23">
        <f t="shared" si="59"/>
        <v>0</v>
      </c>
      <c r="I195" s="23">
        <f t="shared" si="60"/>
        <v>0</v>
      </c>
      <c r="J195" s="23">
        <f t="shared" si="61"/>
        <v>0</v>
      </c>
      <c r="K195" s="19" t="s">
        <v>240</v>
      </c>
    </row>
    <row r="196" spans="1:11" s="14" customFormat="1" ht="15">
      <c r="A196" s="19" t="s">
        <v>373</v>
      </c>
      <c r="B196" s="74">
        <v>8</v>
      </c>
      <c r="C196" s="19" t="s">
        <v>176</v>
      </c>
      <c r="D196" s="59">
        <v>1</v>
      </c>
      <c r="E196" s="95"/>
      <c r="F196" s="23">
        <f t="shared" si="57"/>
        <v>0</v>
      </c>
      <c r="G196" s="23">
        <f t="shared" si="58"/>
        <v>0</v>
      </c>
      <c r="H196" s="23">
        <f t="shared" si="59"/>
        <v>0</v>
      </c>
      <c r="I196" s="23">
        <f t="shared" si="60"/>
        <v>0</v>
      </c>
      <c r="J196" s="23">
        <f t="shared" si="61"/>
        <v>0</v>
      </c>
      <c r="K196" s="19" t="s">
        <v>240</v>
      </c>
    </row>
    <row r="197" spans="1:11" s="14" customFormat="1" ht="15">
      <c r="A197" s="64" t="s">
        <v>375</v>
      </c>
      <c r="B197" s="75">
        <v>9</v>
      </c>
      <c r="C197" s="64" t="s">
        <v>235</v>
      </c>
      <c r="D197" s="76">
        <v>1</v>
      </c>
      <c r="E197" s="95"/>
      <c r="F197" s="68">
        <f t="shared" si="57"/>
        <v>0</v>
      </c>
      <c r="G197" s="68">
        <f t="shared" si="58"/>
        <v>0</v>
      </c>
      <c r="H197" s="68">
        <f t="shared" si="59"/>
        <v>0</v>
      </c>
      <c r="I197" s="68">
        <f t="shared" si="60"/>
        <v>0</v>
      </c>
      <c r="J197" s="68">
        <f t="shared" si="61"/>
        <v>0</v>
      </c>
      <c r="K197" s="64" t="s">
        <v>238</v>
      </c>
    </row>
    <row r="198" spans="1:11" s="14" customFormat="1" ht="15">
      <c r="A198" s="26"/>
      <c r="B198" s="27"/>
      <c r="C198" s="28" t="s">
        <v>13</v>
      </c>
      <c r="D198" s="39"/>
      <c r="E198" s="30"/>
      <c r="F198" s="30"/>
      <c r="G198" s="31">
        <f>SUM(G190:G197)</f>
        <v>0</v>
      </c>
      <c r="H198" s="30"/>
      <c r="I198" s="31">
        <f>SUM(I190:I197)</f>
        <v>0</v>
      </c>
      <c r="J198" s="31">
        <f>SUM(J190:J197)</f>
        <v>0</v>
      </c>
      <c r="K198" s="27"/>
    </row>
    <row r="199" spans="2:10" s="14" customFormat="1" ht="15">
      <c r="B199" s="32"/>
      <c r="C199" s="33"/>
      <c r="D199" s="34"/>
      <c r="E199" s="35"/>
      <c r="F199" s="35"/>
      <c r="G199" s="36"/>
      <c r="H199" s="35"/>
      <c r="I199" s="77"/>
      <c r="J199" s="77"/>
    </row>
    <row r="200" spans="1:10" s="14" customFormat="1" ht="60">
      <c r="A200" s="11" t="s">
        <v>2</v>
      </c>
      <c r="B200" s="12" t="s">
        <v>242</v>
      </c>
      <c r="C200" s="11" t="s">
        <v>3</v>
      </c>
      <c r="D200" s="40" t="s">
        <v>243</v>
      </c>
      <c r="E200" s="3" t="s">
        <v>360</v>
      </c>
      <c r="G200" s="15"/>
      <c r="H200" s="15"/>
      <c r="I200" s="15"/>
      <c r="J200" s="15"/>
    </row>
    <row r="201" spans="1:11" s="14" customFormat="1" ht="45">
      <c r="A201" s="16" t="s">
        <v>372</v>
      </c>
      <c r="B201" s="17" t="s">
        <v>4</v>
      </c>
      <c r="C201" s="17" t="s">
        <v>5</v>
      </c>
      <c r="D201" s="17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7" t="s">
        <v>12</v>
      </c>
      <c r="K201" s="18" t="s">
        <v>19</v>
      </c>
    </row>
    <row r="202" spans="1:11" s="14" customFormat="1" ht="15">
      <c r="A202" s="19" t="s">
        <v>373</v>
      </c>
      <c r="B202" s="74">
        <v>1</v>
      </c>
      <c r="C202" s="21" t="s">
        <v>244</v>
      </c>
      <c r="D202" s="22">
        <v>6</v>
      </c>
      <c r="E202" s="95"/>
      <c r="F202" s="23">
        <f>E202*0.21</f>
        <v>0</v>
      </c>
      <c r="G202" s="23">
        <f aca="true" t="shared" si="62" ref="G202:G233">E202*D202</f>
        <v>0</v>
      </c>
      <c r="H202" s="23">
        <f aca="true" t="shared" si="63" ref="H202:H233">E202*1.21</f>
        <v>0</v>
      </c>
      <c r="I202" s="23">
        <f aca="true" t="shared" si="64" ref="I202:I233">(E202*0.21)*D202</f>
        <v>0</v>
      </c>
      <c r="J202" s="23">
        <f aca="true" t="shared" si="65" ref="J202:J233">H202*D202</f>
        <v>0</v>
      </c>
      <c r="K202" s="21" t="s">
        <v>268</v>
      </c>
    </row>
    <row r="203" spans="1:11" s="14" customFormat="1" ht="15">
      <c r="A203" s="19" t="s">
        <v>373</v>
      </c>
      <c r="B203" s="74">
        <v>2</v>
      </c>
      <c r="C203" s="21" t="s">
        <v>383</v>
      </c>
      <c r="D203" s="22">
        <v>2</v>
      </c>
      <c r="E203" s="95"/>
      <c r="F203" s="23">
        <f aca="true" t="shared" si="66" ref="F203:F233">E203*0.21</f>
        <v>0</v>
      </c>
      <c r="G203" s="23">
        <f t="shared" si="62"/>
        <v>0</v>
      </c>
      <c r="H203" s="23">
        <f t="shared" si="63"/>
        <v>0</v>
      </c>
      <c r="I203" s="23">
        <f t="shared" si="64"/>
        <v>0</v>
      </c>
      <c r="J203" s="23">
        <f t="shared" si="65"/>
        <v>0</v>
      </c>
      <c r="K203" s="78" t="s">
        <v>269</v>
      </c>
    </row>
    <row r="204" spans="1:11" s="14" customFormat="1" ht="15">
      <c r="A204" s="19" t="s">
        <v>373</v>
      </c>
      <c r="B204" s="74">
        <v>3</v>
      </c>
      <c r="C204" s="21" t="s">
        <v>210</v>
      </c>
      <c r="D204" s="22">
        <v>1</v>
      </c>
      <c r="E204" s="95"/>
      <c r="F204" s="23">
        <f t="shared" si="66"/>
        <v>0</v>
      </c>
      <c r="G204" s="23">
        <f t="shared" si="62"/>
        <v>0</v>
      </c>
      <c r="H204" s="23">
        <f t="shared" si="63"/>
        <v>0</v>
      </c>
      <c r="I204" s="23">
        <f t="shared" si="64"/>
        <v>0</v>
      </c>
      <c r="J204" s="23">
        <f t="shared" si="65"/>
        <v>0</v>
      </c>
      <c r="K204" s="78" t="s">
        <v>270</v>
      </c>
    </row>
    <row r="205" spans="1:11" s="14" customFormat="1" ht="15">
      <c r="A205" s="19" t="s">
        <v>373</v>
      </c>
      <c r="B205" s="74">
        <v>4</v>
      </c>
      <c r="C205" s="21" t="s">
        <v>211</v>
      </c>
      <c r="D205" s="22">
        <v>3</v>
      </c>
      <c r="E205" s="95"/>
      <c r="F205" s="23">
        <f t="shared" si="66"/>
        <v>0</v>
      </c>
      <c r="G205" s="23">
        <f t="shared" si="62"/>
        <v>0</v>
      </c>
      <c r="H205" s="23">
        <f t="shared" si="63"/>
        <v>0</v>
      </c>
      <c r="I205" s="23">
        <f t="shared" si="64"/>
        <v>0</v>
      </c>
      <c r="J205" s="23">
        <f t="shared" si="65"/>
        <v>0</v>
      </c>
      <c r="K205" s="78" t="s">
        <v>271</v>
      </c>
    </row>
    <row r="206" spans="1:11" s="14" customFormat="1" ht="15">
      <c r="A206" s="19" t="s">
        <v>373</v>
      </c>
      <c r="B206" s="74">
        <v>5</v>
      </c>
      <c r="C206" s="21" t="s">
        <v>213</v>
      </c>
      <c r="D206" s="22">
        <v>2</v>
      </c>
      <c r="E206" s="95"/>
      <c r="F206" s="23">
        <f t="shared" si="66"/>
        <v>0</v>
      </c>
      <c r="G206" s="23">
        <f t="shared" si="62"/>
        <v>0</v>
      </c>
      <c r="H206" s="23">
        <f t="shared" si="63"/>
        <v>0</v>
      </c>
      <c r="I206" s="23">
        <f t="shared" si="64"/>
        <v>0</v>
      </c>
      <c r="J206" s="23">
        <f t="shared" si="65"/>
        <v>0</v>
      </c>
      <c r="K206" s="78" t="s">
        <v>271</v>
      </c>
    </row>
    <row r="207" spans="1:11" s="14" customFormat="1" ht="15">
      <c r="A207" s="19" t="s">
        <v>373</v>
      </c>
      <c r="B207" s="74">
        <v>6</v>
      </c>
      <c r="C207" s="21" t="s">
        <v>212</v>
      </c>
      <c r="D207" s="22">
        <v>1</v>
      </c>
      <c r="E207" s="95"/>
      <c r="F207" s="23">
        <f t="shared" si="66"/>
        <v>0</v>
      </c>
      <c r="G207" s="23">
        <f t="shared" si="62"/>
        <v>0</v>
      </c>
      <c r="H207" s="23">
        <f t="shared" si="63"/>
        <v>0</v>
      </c>
      <c r="I207" s="23">
        <f t="shared" si="64"/>
        <v>0</v>
      </c>
      <c r="J207" s="23">
        <f t="shared" si="65"/>
        <v>0</v>
      </c>
      <c r="K207" s="78" t="s">
        <v>271</v>
      </c>
    </row>
    <row r="208" spans="1:11" s="14" customFormat="1" ht="15">
      <c r="A208" s="19" t="s">
        <v>373</v>
      </c>
      <c r="B208" s="74">
        <v>7</v>
      </c>
      <c r="C208" s="21" t="s">
        <v>245</v>
      </c>
      <c r="D208" s="22">
        <v>1</v>
      </c>
      <c r="E208" s="95"/>
      <c r="F208" s="23">
        <f t="shared" si="66"/>
        <v>0</v>
      </c>
      <c r="G208" s="23">
        <f t="shared" si="62"/>
        <v>0</v>
      </c>
      <c r="H208" s="23">
        <f t="shared" si="63"/>
        <v>0</v>
      </c>
      <c r="I208" s="23">
        <f t="shared" si="64"/>
        <v>0</v>
      </c>
      <c r="J208" s="23">
        <f t="shared" si="65"/>
        <v>0</v>
      </c>
      <c r="K208" s="78" t="s">
        <v>272</v>
      </c>
    </row>
    <row r="209" spans="1:11" s="14" customFormat="1" ht="15">
      <c r="A209" s="19" t="s">
        <v>373</v>
      </c>
      <c r="B209" s="74">
        <v>8</v>
      </c>
      <c r="C209" s="21" t="s">
        <v>246</v>
      </c>
      <c r="D209" s="22">
        <v>4</v>
      </c>
      <c r="E209" s="95"/>
      <c r="F209" s="23">
        <f t="shared" si="66"/>
        <v>0</v>
      </c>
      <c r="G209" s="23">
        <f t="shared" si="62"/>
        <v>0</v>
      </c>
      <c r="H209" s="23">
        <f t="shared" si="63"/>
        <v>0</v>
      </c>
      <c r="I209" s="23">
        <f t="shared" si="64"/>
        <v>0</v>
      </c>
      <c r="J209" s="23">
        <f t="shared" si="65"/>
        <v>0</v>
      </c>
      <c r="K209" s="78" t="s">
        <v>273</v>
      </c>
    </row>
    <row r="210" spans="1:11" s="14" customFormat="1" ht="15">
      <c r="A210" s="19" t="s">
        <v>373</v>
      </c>
      <c r="B210" s="74">
        <v>9</v>
      </c>
      <c r="C210" s="21" t="s">
        <v>247</v>
      </c>
      <c r="D210" s="22">
        <v>3</v>
      </c>
      <c r="E210" s="95"/>
      <c r="F210" s="23">
        <f t="shared" si="66"/>
        <v>0</v>
      </c>
      <c r="G210" s="23">
        <f t="shared" si="62"/>
        <v>0</v>
      </c>
      <c r="H210" s="23">
        <f t="shared" si="63"/>
        <v>0</v>
      </c>
      <c r="I210" s="23">
        <f t="shared" si="64"/>
        <v>0</v>
      </c>
      <c r="J210" s="23">
        <f t="shared" si="65"/>
        <v>0</v>
      </c>
      <c r="K210" s="78" t="s">
        <v>274</v>
      </c>
    </row>
    <row r="211" spans="1:11" s="14" customFormat="1" ht="15">
      <c r="A211" s="19" t="s">
        <v>373</v>
      </c>
      <c r="B211" s="74">
        <v>10</v>
      </c>
      <c r="C211" s="21" t="s">
        <v>248</v>
      </c>
      <c r="D211" s="22">
        <v>3</v>
      </c>
      <c r="E211" s="95"/>
      <c r="F211" s="23">
        <f t="shared" si="66"/>
        <v>0</v>
      </c>
      <c r="G211" s="23">
        <f t="shared" si="62"/>
        <v>0</v>
      </c>
      <c r="H211" s="23">
        <f t="shared" si="63"/>
        <v>0</v>
      </c>
      <c r="I211" s="23">
        <f t="shared" si="64"/>
        <v>0</v>
      </c>
      <c r="J211" s="23">
        <f t="shared" si="65"/>
        <v>0</v>
      </c>
      <c r="K211" s="78" t="s">
        <v>275</v>
      </c>
    </row>
    <row r="212" spans="1:11" s="14" customFormat="1" ht="15">
      <c r="A212" s="19" t="s">
        <v>373</v>
      </c>
      <c r="B212" s="74">
        <v>11</v>
      </c>
      <c r="C212" s="21" t="s">
        <v>249</v>
      </c>
      <c r="D212" s="22">
        <v>2</v>
      </c>
      <c r="E212" s="95"/>
      <c r="F212" s="23">
        <f t="shared" si="66"/>
        <v>0</v>
      </c>
      <c r="G212" s="23">
        <f t="shared" si="62"/>
        <v>0</v>
      </c>
      <c r="H212" s="23">
        <f t="shared" si="63"/>
        <v>0</v>
      </c>
      <c r="I212" s="23">
        <f t="shared" si="64"/>
        <v>0</v>
      </c>
      <c r="J212" s="23">
        <f t="shared" si="65"/>
        <v>0</v>
      </c>
      <c r="K212" s="78" t="s">
        <v>276</v>
      </c>
    </row>
    <row r="213" spans="1:11" s="14" customFormat="1" ht="15">
      <c r="A213" s="19" t="s">
        <v>373</v>
      </c>
      <c r="B213" s="74">
        <v>12</v>
      </c>
      <c r="C213" s="21" t="s">
        <v>250</v>
      </c>
      <c r="D213" s="22">
        <v>2</v>
      </c>
      <c r="E213" s="95"/>
      <c r="F213" s="23">
        <f t="shared" si="66"/>
        <v>0</v>
      </c>
      <c r="G213" s="23">
        <f t="shared" si="62"/>
        <v>0</v>
      </c>
      <c r="H213" s="23">
        <f t="shared" si="63"/>
        <v>0</v>
      </c>
      <c r="I213" s="23">
        <f t="shared" si="64"/>
        <v>0</v>
      </c>
      <c r="J213" s="23">
        <f t="shared" si="65"/>
        <v>0</v>
      </c>
      <c r="K213" s="78" t="s">
        <v>276</v>
      </c>
    </row>
    <row r="214" spans="1:11" s="14" customFormat="1" ht="15">
      <c r="A214" s="19" t="s">
        <v>373</v>
      </c>
      <c r="B214" s="74">
        <v>13</v>
      </c>
      <c r="C214" s="21" t="s">
        <v>251</v>
      </c>
      <c r="D214" s="22">
        <v>2</v>
      </c>
      <c r="E214" s="95"/>
      <c r="F214" s="23">
        <f t="shared" si="66"/>
        <v>0</v>
      </c>
      <c r="G214" s="23">
        <f t="shared" si="62"/>
        <v>0</v>
      </c>
      <c r="H214" s="23">
        <f t="shared" si="63"/>
        <v>0</v>
      </c>
      <c r="I214" s="23">
        <f t="shared" si="64"/>
        <v>0</v>
      </c>
      <c r="J214" s="23">
        <f t="shared" si="65"/>
        <v>0</v>
      </c>
      <c r="K214" s="78" t="s">
        <v>276</v>
      </c>
    </row>
    <row r="215" spans="1:11" s="14" customFormat="1" ht="15">
      <c r="A215" s="19" t="s">
        <v>373</v>
      </c>
      <c r="B215" s="74">
        <v>14</v>
      </c>
      <c r="C215" s="21" t="s">
        <v>252</v>
      </c>
      <c r="D215" s="22">
        <v>2</v>
      </c>
      <c r="E215" s="95"/>
      <c r="F215" s="23">
        <f t="shared" si="66"/>
        <v>0</v>
      </c>
      <c r="G215" s="23">
        <f t="shared" si="62"/>
        <v>0</v>
      </c>
      <c r="H215" s="23">
        <f t="shared" si="63"/>
        <v>0</v>
      </c>
      <c r="I215" s="23">
        <f t="shared" si="64"/>
        <v>0</v>
      </c>
      <c r="J215" s="23">
        <f t="shared" si="65"/>
        <v>0</v>
      </c>
      <c r="K215" s="78" t="s">
        <v>276</v>
      </c>
    </row>
    <row r="216" spans="1:11" s="14" customFormat="1" ht="15">
      <c r="A216" s="19" t="s">
        <v>373</v>
      </c>
      <c r="B216" s="74">
        <v>15</v>
      </c>
      <c r="C216" s="21" t="s">
        <v>50</v>
      </c>
      <c r="D216" s="22">
        <v>2</v>
      </c>
      <c r="E216" s="95"/>
      <c r="F216" s="23">
        <f t="shared" si="66"/>
        <v>0</v>
      </c>
      <c r="G216" s="23">
        <f t="shared" si="62"/>
        <v>0</v>
      </c>
      <c r="H216" s="23">
        <f t="shared" si="63"/>
        <v>0</v>
      </c>
      <c r="I216" s="23">
        <f t="shared" si="64"/>
        <v>0</v>
      </c>
      <c r="J216" s="23">
        <f t="shared" si="65"/>
        <v>0</v>
      </c>
      <c r="K216" s="78" t="s">
        <v>277</v>
      </c>
    </row>
    <row r="217" spans="1:11" s="14" customFormat="1" ht="15">
      <c r="A217" s="19" t="s">
        <v>373</v>
      </c>
      <c r="B217" s="74">
        <v>16</v>
      </c>
      <c r="C217" s="21" t="s">
        <v>51</v>
      </c>
      <c r="D217" s="22">
        <v>1</v>
      </c>
      <c r="E217" s="95"/>
      <c r="F217" s="23">
        <f t="shared" si="66"/>
        <v>0</v>
      </c>
      <c r="G217" s="23">
        <f t="shared" si="62"/>
        <v>0</v>
      </c>
      <c r="H217" s="23">
        <f t="shared" si="63"/>
        <v>0</v>
      </c>
      <c r="I217" s="23">
        <f t="shared" si="64"/>
        <v>0</v>
      </c>
      <c r="J217" s="23">
        <f t="shared" si="65"/>
        <v>0</v>
      </c>
      <c r="K217" s="78" t="s">
        <v>277</v>
      </c>
    </row>
    <row r="218" spans="1:11" s="14" customFormat="1" ht="15">
      <c r="A218" s="19" t="s">
        <v>373</v>
      </c>
      <c r="B218" s="74">
        <v>17</v>
      </c>
      <c r="C218" s="21" t="s">
        <v>253</v>
      </c>
      <c r="D218" s="22">
        <v>1</v>
      </c>
      <c r="E218" s="95"/>
      <c r="F218" s="23">
        <f t="shared" si="66"/>
        <v>0</v>
      </c>
      <c r="G218" s="23">
        <f t="shared" si="62"/>
        <v>0</v>
      </c>
      <c r="H218" s="23">
        <f t="shared" si="63"/>
        <v>0</v>
      </c>
      <c r="I218" s="23">
        <f t="shared" si="64"/>
        <v>0</v>
      </c>
      <c r="J218" s="23">
        <f t="shared" si="65"/>
        <v>0</v>
      </c>
      <c r="K218" s="78" t="s">
        <v>278</v>
      </c>
    </row>
    <row r="219" spans="1:11" s="14" customFormat="1" ht="15">
      <c r="A219" s="19" t="s">
        <v>373</v>
      </c>
      <c r="B219" s="74">
        <v>18</v>
      </c>
      <c r="C219" s="21" t="s">
        <v>254</v>
      </c>
      <c r="D219" s="22">
        <v>2</v>
      </c>
      <c r="E219" s="95"/>
      <c r="F219" s="23">
        <f t="shared" si="66"/>
        <v>0</v>
      </c>
      <c r="G219" s="23">
        <f t="shared" si="62"/>
        <v>0</v>
      </c>
      <c r="H219" s="23">
        <f t="shared" si="63"/>
        <v>0</v>
      </c>
      <c r="I219" s="23">
        <f t="shared" si="64"/>
        <v>0</v>
      </c>
      <c r="J219" s="23">
        <f t="shared" si="65"/>
        <v>0</v>
      </c>
      <c r="K219" s="78" t="s">
        <v>279</v>
      </c>
    </row>
    <row r="220" spans="1:11" s="14" customFormat="1" ht="15">
      <c r="A220" s="19" t="s">
        <v>373</v>
      </c>
      <c r="B220" s="74">
        <v>19</v>
      </c>
      <c r="C220" s="21" t="s">
        <v>255</v>
      </c>
      <c r="D220" s="22">
        <v>2</v>
      </c>
      <c r="E220" s="95"/>
      <c r="F220" s="23">
        <f t="shared" si="66"/>
        <v>0</v>
      </c>
      <c r="G220" s="23">
        <f t="shared" si="62"/>
        <v>0</v>
      </c>
      <c r="H220" s="23">
        <f t="shared" si="63"/>
        <v>0</v>
      </c>
      <c r="I220" s="23">
        <f t="shared" si="64"/>
        <v>0</v>
      </c>
      <c r="J220" s="23">
        <f t="shared" si="65"/>
        <v>0</v>
      </c>
      <c r="K220" s="78" t="s">
        <v>280</v>
      </c>
    </row>
    <row r="221" spans="1:11" s="14" customFormat="1" ht="15">
      <c r="A221" s="19" t="s">
        <v>373</v>
      </c>
      <c r="B221" s="74">
        <v>20</v>
      </c>
      <c r="C221" s="21" t="s">
        <v>256</v>
      </c>
      <c r="D221" s="22">
        <v>2</v>
      </c>
      <c r="E221" s="95"/>
      <c r="F221" s="23">
        <f t="shared" si="66"/>
        <v>0</v>
      </c>
      <c r="G221" s="23">
        <f t="shared" si="62"/>
        <v>0</v>
      </c>
      <c r="H221" s="23">
        <f t="shared" si="63"/>
        <v>0</v>
      </c>
      <c r="I221" s="23">
        <f t="shared" si="64"/>
        <v>0</v>
      </c>
      <c r="J221" s="23">
        <f t="shared" si="65"/>
        <v>0</v>
      </c>
      <c r="K221" s="78" t="s">
        <v>281</v>
      </c>
    </row>
    <row r="222" spans="1:11" s="14" customFormat="1" ht="15">
      <c r="A222" s="19" t="s">
        <v>373</v>
      </c>
      <c r="B222" s="74">
        <v>21</v>
      </c>
      <c r="C222" s="21" t="s">
        <v>257</v>
      </c>
      <c r="D222" s="22">
        <v>2</v>
      </c>
      <c r="E222" s="95"/>
      <c r="F222" s="23">
        <f t="shared" si="66"/>
        <v>0</v>
      </c>
      <c r="G222" s="23">
        <f t="shared" si="62"/>
        <v>0</v>
      </c>
      <c r="H222" s="23">
        <f t="shared" si="63"/>
        <v>0</v>
      </c>
      <c r="I222" s="23">
        <f t="shared" si="64"/>
        <v>0</v>
      </c>
      <c r="J222" s="23">
        <f t="shared" si="65"/>
        <v>0</v>
      </c>
      <c r="K222" s="78" t="s">
        <v>282</v>
      </c>
    </row>
    <row r="223" spans="1:11" s="14" customFormat="1" ht="15">
      <c r="A223" s="19" t="s">
        <v>373</v>
      </c>
      <c r="B223" s="74">
        <v>22</v>
      </c>
      <c r="C223" s="21" t="s">
        <v>258</v>
      </c>
      <c r="D223" s="22">
        <v>2</v>
      </c>
      <c r="E223" s="95"/>
      <c r="F223" s="23">
        <f t="shared" si="66"/>
        <v>0</v>
      </c>
      <c r="G223" s="23">
        <f t="shared" si="62"/>
        <v>0</v>
      </c>
      <c r="H223" s="23">
        <f t="shared" si="63"/>
        <v>0</v>
      </c>
      <c r="I223" s="23">
        <f t="shared" si="64"/>
        <v>0</v>
      </c>
      <c r="J223" s="23">
        <f t="shared" si="65"/>
        <v>0</v>
      </c>
      <c r="K223" s="78" t="s">
        <v>282</v>
      </c>
    </row>
    <row r="224" spans="1:11" s="14" customFormat="1" ht="15">
      <c r="A224" s="19" t="s">
        <v>373</v>
      </c>
      <c r="B224" s="74">
        <v>23</v>
      </c>
      <c r="C224" s="21" t="s">
        <v>259</v>
      </c>
      <c r="D224" s="22">
        <v>2</v>
      </c>
      <c r="E224" s="95"/>
      <c r="F224" s="23">
        <f t="shared" si="66"/>
        <v>0</v>
      </c>
      <c r="G224" s="23">
        <f t="shared" si="62"/>
        <v>0</v>
      </c>
      <c r="H224" s="23">
        <f t="shared" si="63"/>
        <v>0</v>
      </c>
      <c r="I224" s="23">
        <f t="shared" si="64"/>
        <v>0</v>
      </c>
      <c r="J224" s="23">
        <f t="shared" si="65"/>
        <v>0</v>
      </c>
      <c r="K224" s="78" t="s">
        <v>282</v>
      </c>
    </row>
    <row r="225" spans="1:11" s="14" customFormat="1" ht="15">
      <c r="A225" s="19" t="s">
        <v>373</v>
      </c>
      <c r="B225" s="74">
        <v>24</v>
      </c>
      <c r="C225" s="21" t="s">
        <v>260</v>
      </c>
      <c r="D225" s="22">
        <v>2</v>
      </c>
      <c r="E225" s="95"/>
      <c r="F225" s="23">
        <f t="shared" si="66"/>
        <v>0</v>
      </c>
      <c r="G225" s="23">
        <f t="shared" si="62"/>
        <v>0</v>
      </c>
      <c r="H225" s="23">
        <f t="shared" si="63"/>
        <v>0</v>
      </c>
      <c r="I225" s="23">
        <f t="shared" si="64"/>
        <v>0</v>
      </c>
      <c r="J225" s="23">
        <f t="shared" si="65"/>
        <v>0</v>
      </c>
      <c r="K225" s="78" t="s">
        <v>282</v>
      </c>
    </row>
    <row r="226" spans="1:11" s="14" customFormat="1" ht="15">
      <c r="A226" s="19" t="s">
        <v>373</v>
      </c>
      <c r="B226" s="74">
        <v>25</v>
      </c>
      <c r="C226" s="21" t="s">
        <v>261</v>
      </c>
      <c r="D226" s="22">
        <v>1</v>
      </c>
      <c r="E226" s="95"/>
      <c r="F226" s="23">
        <f t="shared" si="66"/>
        <v>0</v>
      </c>
      <c r="G226" s="23">
        <f t="shared" si="62"/>
        <v>0</v>
      </c>
      <c r="H226" s="23">
        <f t="shared" si="63"/>
        <v>0</v>
      </c>
      <c r="I226" s="23">
        <f t="shared" si="64"/>
        <v>0</v>
      </c>
      <c r="J226" s="23">
        <f t="shared" si="65"/>
        <v>0</v>
      </c>
      <c r="K226" s="78" t="s">
        <v>283</v>
      </c>
    </row>
    <row r="227" spans="1:11" s="14" customFormat="1" ht="15">
      <c r="A227" s="19" t="s">
        <v>373</v>
      </c>
      <c r="B227" s="74">
        <v>26</v>
      </c>
      <c r="C227" s="21" t="s">
        <v>262</v>
      </c>
      <c r="D227" s="22">
        <v>1</v>
      </c>
      <c r="E227" s="95"/>
      <c r="F227" s="23">
        <f t="shared" si="66"/>
        <v>0</v>
      </c>
      <c r="G227" s="23">
        <f t="shared" si="62"/>
        <v>0</v>
      </c>
      <c r="H227" s="23">
        <f t="shared" si="63"/>
        <v>0</v>
      </c>
      <c r="I227" s="23">
        <f t="shared" si="64"/>
        <v>0</v>
      </c>
      <c r="J227" s="23">
        <f t="shared" si="65"/>
        <v>0</v>
      </c>
      <c r="K227" s="78" t="s">
        <v>284</v>
      </c>
    </row>
    <row r="228" spans="1:11" s="14" customFormat="1" ht="15">
      <c r="A228" s="19" t="s">
        <v>373</v>
      </c>
      <c r="B228" s="74">
        <v>27</v>
      </c>
      <c r="C228" s="21" t="s">
        <v>263</v>
      </c>
      <c r="D228" s="22">
        <v>2</v>
      </c>
      <c r="E228" s="95"/>
      <c r="F228" s="23">
        <f t="shared" si="66"/>
        <v>0</v>
      </c>
      <c r="G228" s="23">
        <f t="shared" si="62"/>
        <v>0</v>
      </c>
      <c r="H228" s="23">
        <f t="shared" si="63"/>
        <v>0</v>
      </c>
      <c r="I228" s="23">
        <f t="shared" si="64"/>
        <v>0</v>
      </c>
      <c r="J228" s="23">
        <f t="shared" si="65"/>
        <v>0</v>
      </c>
      <c r="K228" s="78" t="s">
        <v>285</v>
      </c>
    </row>
    <row r="229" spans="1:11" s="14" customFormat="1" ht="15">
      <c r="A229" s="19" t="s">
        <v>373</v>
      </c>
      <c r="B229" s="74">
        <v>28</v>
      </c>
      <c r="C229" s="21" t="s">
        <v>264</v>
      </c>
      <c r="D229" s="22">
        <v>3</v>
      </c>
      <c r="E229" s="95"/>
      <c r="F229" s="23">
        <f t="shared" si="66"/>
        <v>0</v>
      </c>
      <c r="G229" s="23">
        <f t="shared" si="62"/>
        <v>0</v>
      </c>
      <c r="H229" s="23">
        <f t="shared" si="63"/>
        <v>0</v>
      </c>
      <c r="I229" s="23">
        <f t="shared" si="64"/>
        <v>0</v>
      </c>
      <c r="J229" s="23">
        <f t="shared" si="65"/>
        <v>0</v>
      </c>
      <c r="K229" s="78" t="s">
        <v>286</v>
      </c>
    </row>
    <row r="230" spans="1:11" s="14" customFormat="1" ht="15">
      <c r="A230" s="19" t="s">
        <v>373</v>
      </c>
      <c r="B230" s="74">
        <v>29</v>
      </c>
      <c r="C230" s="21" t="s">
        <v>265</v>
      </c>
      <c r="D230" s="22">
        <v>3</v>
      </c>
      <c r="E230" s="95"/>
      <c r="F230" s="23">
        <f t="shared" si="66"/>
        <v>0</v>
      </c>
      <c r="G230" s="23">
        <f t="shared" si="62"/>
        <v>0</v>
      </c>
      <c r="H230" s="23">
        <f t="shared" si="63"/>
        <v>0</v>
      </c>
      <c r="I230" s="23">
        <f t="shared" si="64"/>
        <v>0</v>
      </c>
      <c r="J230" s="23">
        <f t="shared" si="65"/>
        <v>0</v>
      </c>
      <c r="K230" s="78" t="s">
        <v>287</v>
      </c>
    </row>
    <row r="231" spans="1:11" s="14" customFormat="1" ht="15">
      <c r="A231" s="19" t="s">
        <v>373</v>
      </c>
      <c r="B231" s="74">
        <v>30</v>
      </c>
      <c r="C231" s="21" t="s">
        <v>266</v>
      </c>
      <c r="D231" s="22">
        <v>3</v>
      </c>
      <c r="E231" s="95"/>
      <c r="F231" s="23">
        <f t="shared" si="66"/>
        <v>0</v>
      </c>
      <c r="G231" s="23">
        <f t="shared" si="62"/>
        <v>0</v>
      </c>
      <c r="H231" s="23">
        <f t="shared" si="63"/>
        <v>0</v>
      </c>
      <c r="I231" s="23">
        <f t="shared" si="64"/>
        <v>0</v>
      </c>
      <c r="J231" s="23">
        <f t="shared" si="65"/>
        <v>0</v>
      </c>
      <c r="K231" s="78" t="s">
        <v>287</v>
      </c>
    </row>
    <row r="232" spans="1:11" s="14" customFormat="1" ht="15">
      <c r="A232" s="19" t="s">
        <v>373</v>
      </c>
      <c r="B232" s="74">
        <v>31</v>
      </c>
      <c r="C232" s="21" t="s">
        <v>267</v>
      </c>
      <c r="D232" s="22">
        <v>3</v>
      </c>
      <c r="E232" s="95"/>
      <c r="F232" s="23">
        <f t="shared" si="66"/>
        <v>0</v>
      </c>
      <c r="G232" s="23">
        <f t="shared" si="62"/>
        <v>0</v>
      </c>
      <c r="H232" s="23">
        <f t="shared" si="63"/>
        <v>0</v>
      </c>
      <c r="I232" s="23">
        <f t="shared" si="64"/>
        <v>0</v>
      </c>
      <c r="J232" s="23">
        <f t="shared" si="65"/>
        <v>0</v>
      </c>
      <c r="K232" s="78" t="s">
        <v>287</v>
      </c>
    </row>
    <row r="233" spans="1:11" s="14" customFormat="1" ht="15">
      <c r="A233" s="19" t="s">
        <v>373</v>
      </c>
      <c r="B233" s="74">
        <v>32</v>
      </c>
      <c r="C233" s="21" t="s">
        <v>263</v>
      </c>
      <c r="D233" s="22">
        <v>1</v>
      </c>
      <c r="E233" s="95"/>
      <c r="F233" s="23">
        <f t="shared" si="66"/>
        <v>0</v>
      </c>
      <c r="G233" s="23">
        <f t="shared" si="62"/>
        <v>0</v>
      </c>
      <c r="H233" s="23">
        <f t="shared" si="63"/>
        <v>0</v>
      </c>
      <c r="I233" s="23">
        <f t="shared" si="64"/>
        <v>0</v>
      </c>
      <c r="J233" s="23">
        <f t="shared" si="65"/>
        <v>0</v>
      </c>
      <c r="K233" s="78" t="s">
        <v>288</v>
      </c>
    </row>
    <row r="234" spans="1:11" s="14" customFormat="1" ht="15">
      <c r="A234" s="26"/>
      <c r="B234" s="79"/>
      <c r="C234" s="80" t="s">
        <v>13</v>
      </c>
      <c r="D234" s="81"/>
      <c r="E234" s="82"/>
      <c r="F234" s="82"/>
      <c r="G234" s="83">
        <f>SUM(G202:G233)</f>
        <v>0</v>
      </c>
      <c r="H234" s="82"/>
      <c r="I234" s="83">
        <f>SUM(I202:I233)</f>
        <v>0</v>
      </c>
      <c r="J234" s="83">
        <f>SUM(J202:J233)</f>
        <v>0</v>
      </c>
      <c r="K234" s="27"/>
    </row>
    <row r="235" spans="2:10" s="14" customFormat="1" ht="15">
      <c r="B235" s="32"/>
      <c r="C235" s="33"/>
      <c r="D235" s="34"/>
      <c r="E235" s="35"/>
      <c r="F235" s="35"/>
      <c r="G235" s="36"/>
      <c r="H235" s="35"/>
      <c r="I235" s="77"/>
      <c r="J235" s="77"/>
    </row>
    <row r="236" spans="1:10" s="14" customFormat="1" ht="75">
      <c r="A236" s="11" t="s">
        <v>2</v>
      </c>
      <c r="B236" s="12" t="s">
        <v>380</v>
      </c>
      <c r="C236" s="11" t="s">
        <v>3</v>
      </c>
      <c r="D236" s="40" t="s">
        <v>289</v>
      </c>
      <c r="E236" s="3" t="s">
        <v>374</v>
      </c>
      <c r="F236" s="15"/>
      <c r="H236" s="15"/>
      <c r="I236" s="15"/>
      <c r="J236" s="15"/>
    </row>
    <row r="237" spans="1:11" s="14" customFormat="1" ht="45">
      <c r="A237" s="16" t="s">
        <v>372</v>
      </c>
      <c r="B237" s="17" t="s">
        <v>4</v>
      </c>
      <c r="C237" s="17" t="s">
        <v>5</v>
      </c>
      <c r="D237" s="17" t="s">
        <v>6</v>
      </c>
      <c r="E237" s="17" t="s">
        <v>7</v>
      </c>
      <c r="F237" s="17" t="s">
        <v>8</v>
      </c>
      <c r="G237" s="17" t="s">
        <v>9</v>
      </c>
      <c r="H237" s="17" t="s">
        <v>10</v>
      </c>
      <c r="I237" s="17" t="s">
        <v>11</v>
      </c>
      <c r="J237" s="17" t="s">
        <v>12</v>
      </c>
      <c r="K237" s="18" t="s">
        <v>19</v>
      </c>
    </row>
    <row r="238" spans="1:11" s="14" customFormat="1" ht="15">
      <c r="A238" s="19" t="s">
        <v>373</v>
      </c>
      <c r="B238" s="74">
        <v>1</v>
      </c>
      <c r="C238" s="19" t="s">
        <v>294</v>
      </c>
      <c r="D238" s="59">
        <v>1</v>
      </c>
      <c r="E238" s="98"/>
      <c r="F238" s="23">
        <f aca="true" t="shared" si="67" ref="F238:F246">E238*0.21</f>
        <v>0</v>
      </c>
      <c r="G238" s="23">
        <f aca="true" t="shared" si="68" ref="G238:G245">E238*D238</f>
        <v>0</v>
      </c>
      <c r="H238" s="23">
        <f aca="true" t="shared" si="69" ref="H238:H246">E238*1.21</f>
        <v>0</v>
      </c>
      <c r="I238" s="23">
        <f aca="true" t="shared" si="70" ref="I238:I245">(E238*0.21)*D238</f>
        <v>0</v>
      </c>
      <c r="J238" s="23">
        <f aca="true" t="shared" si="71" ref="J238:J245">H238*D238</f>
        <v>0</v>
      </c>
      <c r="K238" s="19" t="s">
        <v>300</v>
      </c>
    </row>
    <row r="239" spans="1:11" s="14" customFormat="1" ht="15">
      <c r="A239" s="19" t="s">
        <v>373</v>
      </c>
      <c r="B239" s="74">
        <v>2</v>
      </c>
      <c r="C239" s="19" t="s">
        <v>295</v>
      </c>
      <c r="D239" s="59">
        <v>1</v>
      </c>
      <c r="E239" s="98"/>
      <c r="F239" s="23">
        <f t="shared" si="67"/>
        <v>0</v>
      </c>
      <c r="G239" s="23">
        <f t="shared" si="68"/>
        <v>0</v>
      </c>
      <c r="H239" s="23">
        <f t="shared" si="69"/>
        <v>0</v>
      </c>
      <c r="I239" s="23">
        <f t="shared" si="70"/>
        <v>0</v>
      </c>
      <c r="J239" s="23">
        <f t="shared" si="71"/>
        <v>0</v>
      </c>
      <c r="K239" s="19" t="s">
        <v>301</v>
      </c>
    </row>
    <row r="240" spans="1:11" s="14" customFormat="1" ht="15">
      <c r="A240" s="19" t="s">
        <v>373</v>
      </c>
      <c r="B240" s="74">
        <v>3</v>
      </c>
      <c r="C240" s="19" t="s">
        <v>296</v>
      </c>
      <c r="D240" s="59">
        <v>1</v>
      </c>
      <c r="E240" s="98"/>
      <c r="F240" s="23">
        <f t="shared" si="67"/>
        <v>0</v>
      </c>
      <c r="G240" s="23">
        <f t="shared" si="68"/>
        <v>0</v>
      </c>
      <c r="H240" s="23">
        <f t="shared" si="69"/>
        <v>0</v>
      </c>
      <c r="I240" s="23">
        <f t="shared" si="70"/>
        <v>0</v>
      </c>
      <c r="J240" s="23">
        <f t="shared" si="71"/>
        <v>0</v>
      </c>
      <c r="K240" s="19" t="s">
        <v>302</v>
      </c>
    </row>
    <row r="241" spans="1:11" s="14" customFormat="1" ht="15">
      <c r="A241" s="19" t="s">
        <v>373</v>
      </c>
      <c r="B241" s="74">
        <v>4</v>
      </c>
      <c r="C241" s="19" t="s">
        <v>298</v>
      </c>
      <c r="D241" s="59">
        <v>3</v>
      </c>
      <c r="E241" s="98"/>
      <c r="F241" s="23">
        <f t="shared" si="67"/>
        <v>0</v>
      </c>
      <c r="G241" s="23">
        <f t="shared" si="68"/>
        <v>0</v>
      </c>
      <c r="H241" s="23">
        <f t="shared" si="69"/>
        <v>0</v>
      </c>
      <c r="I241" s="23">
        <f t="shared" si="70"/>
        <v>0</v>
      </c>
      <c r="J241" s="23">
        <f t="shared" si="71"/>
        <v>0</v>
      </c>
      <c r="K241" s="19" t="s">
        <v>303</v>
      </c>
    </row>
    <row r="242" spans="1:11" s="14" customFormat="1" ht="15">
      <c r="A242" s="64" t="s">
        <v>375</v>
      </c>
      <c r="B242" s="75">
        <v>5</v>
      </c>
      <c r="C242" s="64" t="s">
        <v>290</v>
      </c>
      <c r="D242" s="76">
        <v>1</v>
      </c>
      <c r="E242" s="98"/>
      <c r="F242" s="68">
        <f t="shared" si="67"/>
        <v>0</v>
      </c>
      <c r="G242" s="68">
        <f t="shared" si="68"/>
        <v>0</v>
      </c>
      <c r="H242" s="68">
        <f t="shared" si="69"/>
        <v>0</v>
      </c>
      <c r="I242" s="68">
        <f t="shared" si="70"/>
        <v>0</v>
      </c>
      <c r="J242" s="68">
        <f t="shared" si="71"/>
        <v>0</v>
      </c>
      <c r="K242" s="64" t="s">
        <v>299</v>
      </c>
    </row>
    <row r="243" spans="1:11" s="14" customFormat="1" ht="15">
      <c r="A243" s="64" t="s">
        <v>375</v>
      </c>
      <c r="B243" s="75">
        <v>6</v>
      </c>
      <c r="C243" s="64" t="s">
        <v>291</v>
      </c>
      <c r="D243" s="76">
        <v>1</v>
      </c>
      <c r="E243" s="98"/>
      <c r="F243" s="68">
        <f t="shared" si="67"/>
        <v>0</v>
      </c>
      <c r="G243" s="68">
        <f t="shared" si="68"/>
        <v>0</v>
      </c>
      <c r="H243" s="68">
        <f t="shared" si="69"/>
        <v>0</v>
      </c>
      <c r="I243" s="68">
        <f t="shared" si="70"/>
        <v>0</v>
      </c>
      <c r="J243" s="68">
        <f t="shared" si="71"/>
        <v>0</v>
      </c>
      <c r="K243" s="64" t="s">
        <v>299</v>
      </c>
    </row>
    <row r="244" spans="1:11" s="14" customFormat="1" ht="15">
      <c r="A244" s="64" t="s">
        <v>375</v>
      </c>
      <c r="B244" s="75">
        <v>7</v>
      </c>
      <c r="C244" s="64" t="s">
        <v>292</v>
      </c>
      <c r="D244" s="76">
        <v>1</v>
      </c>
      <c r="E244" s="98"/>
      <c r="F244" s="68">
        <f t="shared" si="67"/>
        <v>0</v>
      </c>
      <c r="G244" s="68">
        <f t="shared" si="68"/>
        <v>0</v>
      </c>
      <c r="H244" s="68">
        <f t="shared" si="69"/>
        <v>0</v>
      </c>
      <c r="I244" s="68">
        <f t="shared" si="70"/>
        <v>0</v>
      </c>
      <c r="J244" s="68">
        <f t="shared" si="71"/>
        <v>0</v>
      </c>
      <c r="K244" s="64" t="s">
        <v>299</v>
      </c>
    </row>
    <row r="245" spans="1:11" s="14" customFormat="1" ht="15">
      <c r="A245" s="64" t="s">
        <v>375</v>
      </c>
      <c r="B245" s="75">
        <v>8</v>
      </c>
      <c r="C245" s="64" t="s">
        <v>293</v>
      </c>
      <c r="D245" s="76">
        <v>2</v>
      </c>
      <c r="E245" s="98"/>
      <c r="F245" s="68">
        <f t="shared" si="67"/>
        <v>0</v>
      </c>
      <c r="G245" s="68">
        <f t="shared" si="68"/>
        <v>0</v>
      </c>
      <c r="H245" s="68">
        <f t="shared" si="69"/>
        <v>0</v>
      </c>
      <c r="I245" s="68">
        <f t="shared" si="70"/>
        <v>0</v>
      </c>
      <c r="J245" s="68">
        <f t="shared" si="71"/>
        <v>0</v>
      </c>
      <c r="K245" s="64" t="s">
        <v>299</v>
      </c>
    </row>
    <row r="246" spans="1:11" s="14" customFormat="1" ht="30">
      <c r="A246" s="64" t="s">
        <v>375</v>
      </c>
      <c r="B246" s="75">
        <v>9</v>
      </c>
      <c r="C246" s="84" t="s">
        <v>297</v>
      </c>
      <c r="D246" s="76">
        <v>2</v>
      </c>
      <c r="E246" s="98"/>
      <c r="F246" s="68">
        <f t="shared" si="67"/>
        <v>0</v>
      </c>
      <c r="G246" s="68">
        <f>E246*D241</f>
        <v>0</v>
      </c>
      <c r="H246" s="68">
        <f t="shared" si="69"/>
        <v>0</v>
      </c>
      <c r="I246" s="68">
        <f>(E246*0.21)*D241</f>
        <v>0</v>
      </c>
      <c r="J246" s="68">
        <f>H246*D241</f>
        <v>0</v>
      </c>
      <c r="K246" s="64" t="s">
        <v>299</v>
      </c>
    </row>
    <row r="247" spans="2:11" s="14" customFormat="1" ht="15">
      <c r="B247" s="27"/>
      <c r="C247" s="28" t="s">
        <v>13</v>
      </c>
      <c r="D247" s="39"/>
      <c r="E247" s="30"/>
      <c r="F247" s="30"/>
      <c r="G247" s="31">
        <f>SUM(G238:G246)</f>
        <v>0</v>
      </c>
      <c r="H247" s="30"/>
      <c r="I247" s="31">
        <f>SUM(I238:I246)</f>
        <v>0</v>
      </c>
      <c r="J247" s="31">
        <f>SUM(J238:J246)</f>
        <v>0</v>
      </c>
      <c r="K247" s="27"/>
    </row>
    <row r="248" spans="2:10" s="14" customFormat="1" ht="15">
      <c r="B248" s="32"/>
      <c r="C248" s="33"/>
      <c r="D248" s="34"/>
      <c r="E248" s="35"/>
      <c r="F248" s="35"/>
      <c r="G248" s="36"/>
      <c r="H248" s="35"/>
      <c r="I248" s="77"/>
      <c r="J248" s="77"/>
    </row>
    <row r="249" spans="1:10" s="14" customFormat="1" ht="60">
      <c r="A249" s="11" t="s">
        <v>2</v>
      </c>
      <c r="B249" s="12" t="s">
        <v>29</v>
      </c>
      <c r="C249" s="11" t="s">
        <v>3</v>
      </c>
      <c r="D249" s="40" t="s">
        <v>304</v>
      </c>
      <c r="E249" s="3" t="s">
        <v>360</v>
      </c>
      <c r="G249" s="15"/>
      <c r="H249" s="15"/>
      <c r="I249" s="15"/>
      <c r="J249" s="15"/>
    </row>
    <row r="250" spans="1:11" s="14" customFormat="1" ht="45">
      <c r="A250" s="16" t="s">
        <v>372</v>
      </c>
      <c r="B250" s="17" t="s">
        <v>4</v>
      </c>
      <c r="C250" s="17" t="s">
        <v>5</v>
      </c>
      <c r="D250" s="17" t="s">
        <v>6</v>
      </c>
      <c r="E250" s="17" t="s">
        <v>7</v>
      </c>
      <c r="F250" s="17" t="s">
        <v>8</v>
      </c>
      <c r="G250" s="17" t="s">
        <v>9</v>
      </c>
      <c r="H250" s="17" t="s">
        <v>10</v>
      </c>
      <c r="I250" s="17" t="s">
        <v>11</v>
      </c>
      <c r="J250" s="17" t="s">
        <v>12</v>
      </c>
      <c r="K250" s="18" t="s">
        <v>19</v>
      </c>
    </row>
    <row r="251" spans="1:11" s="14" customFormat="1" ht="15">
      <c r="A251" s="19" t="s">
        <v>373</v>
      </c>
      <c r="B251" s="74">
        <v>1</v>
      </c>
      <c r="C251" s="43" t="s">
        <v>305</v>
      </c>
      <c r="D251" s="58">
        <v>2</v>
      </c>
      <c r="E251" s="95"/>
      <c r="F251" s="23">
        <f>E251*0.21</f>
        <v>0</v>
      </c>
      <c r="G251" s="23">
        <f aca="true" t="shared" si="72" ref="G251:G271">E251*D251</f>
        <v>0</v>
      </c>
      <c r="H251" s="23">
        <f aca="true" t="shared" si="73" ref="H251:H271">E251*1.21</f>
        <v>0</v>
      </c>
      <c r="I251" s="23">
        <f aca="true" t="shared" si="74" ref="I251:I271">(E251*0.21)*D251</f>
        <v>0</v>
      </c>
      <c r="J251" s="23">
        <f aca="true" t="shared" si="75" ref="J251:J271">H251*D251</f>
        <v>0</v>
      </c>
      <c r="K251" s="43" t="s">
        <v>321</v>
      </c>
    </row>
    <row r="252" spans="1:11" s="14" customFormat="1" ht="15">
      <c r="A252" s="19" t="s">
        <v>373</v>
      </c>
      <c r="B252" s="74">
        <v>2</v>
      </c>
      <c r="C252" s="85" t="s">
        <v>306</v>
      </c>
      <c r="D252" s="59">
        <v>2</v>
      </c>
      <c r="E252" s="95"/>
      <c r="F252" s="23">
        <f aca="true" t="shared" si="76" ref="F252:F271">E252*0.21</f>
        <v>0</v>
      </c>
      <c r="G252" s="23">
        <f t="shared" si="72"/>
        <v>0</v>
      </c>
      <c r="H252" s="23">
        <f t="shared" si="73"/>
        <v>0</v>
      </c>
      <c r="I252" s="23">
        <f t="shared" si="74"/>
        <v>0</v>
      </c>
      <c r="J252" s="23">
        <f t="shared" si="75"/>
        <v>0</v>
      </c>
      <c r="K252" s="19" t="s">
        <v>322</v>
      </c>
    </row>
    <row r="253" spans="1:11" s="14" customFormat="1" ht="15">
      <c r="A253" s="19" t="s">
        <v>373</v>
      </c>
      <c r="B253" s="74">
        <v>3</v>
      </c>
      <c r="C253" s="85" t="s">
        <v>103</v>
      </c>
      <c r="D253" s="59">
        <v>6</v>
      </c>
      <c r="E253" s="95"/>
      <c r="F253" s="23">
        <f t="shared" si="76"/>
        <v>0</v>
      </c>
      <c r="G253" s="23">
        <f t="shared" si="72"/>
        <v>0</v>
      </c>
      <c r="H253" s="23">
        <f t="shared" si="73"/>
        <v>0</v>
      </c>
      <c r="I253" s="23">
        <f t="shared" si="74"/>
        <v>0</v>
      </c>
      <c r="J253" s="23">
        <f t="shared" si="75"/>
        <v>0</v>
      </c>
      <c r="K253" s="19" t="s">
        <v>323</v>
      </c>
    </row>
    <row r="254" spans="1:11" s="14" customFormat="1" ht="15">
      <c r="A254" s="19" t="s">
        <v>373</v>
      </c>
      <c r="B254" s="74">
        <v>4</v>
      </c>
      <c r="C254" s="85" t="s">
        <v>307</v>
      </c>
      <c r="D254" s="59">
        <v>2</v>
      </c>
      <c r="E254" s="95"/>
      <c r="F254" s="23">
        <f t="shared" si="76"/>
        <v>0</v>
      </c>
      <c r="G254" s="23">
        <f t="shared" si="72"/>
        <v>0</v>
      </c>
      <c r="H254" s="23">
        <f t="shared" si="73"/>
        <v>0</v>
      </c>
      <c r="I254" s="23">
        <f t="shared" si="74"/>
        <v>0</v>
      </c>
      <c r="J254" s="23">
        <f t="shared" si="75"/>
        <v>0</v>
      </c>
      <c r="K254" s="19" t="s">
        <v>324</v>
      </c>
    </row>
    <row r="255" spans="1:11" s="14" customFormat="1" ht="15">
      <c r="A255" s="19" t="s">
        <v>373</v>
      </c>
      <c r="B255" s="74">
        <v>5</v>
      </c>
      <c r="C255" s="19" t="s">
        <v>308</v>
      </c>
      <c r="D255" s="59">
        <f>1+2</f>
        <v>3</v>
      </c>
      <c r="E255" s="95"/>
      <c r="F255" s="23">
        <f t="shared" si="76"/>
        <v>0</v>
      </c>
      <c r="G255" s="23">
        <f t="shared" si="72"/>
        <v>0</v>
      </c>
      <c r="H255" s="23">
        <f t="shared" si="73"/>
        <v>0</v>
      </c>
      <c r="I255" s="23">
        <f t="shared" si="74"/>
        <v>0</v>
      </c>
      <c r="J255" s="23">
        <f t="shared" si="75"/>
        <v>0</v>
      </c>
      <c r="K255" s="19" t="s">
        <v>325</v>
      </c>
    </row>
    <row r="256" spans="1:11" s="14" customFormat="1" ht="15">
      <c r="A256" s="19" t="s">
        <v>373</v>
      </c>
      <c r="B256" s="74">
        <v>6</v>
      </c>
      <c r="C256" s="19" t="s">
        <v>309</v>
      </c>
      <c r="D256" s="59">
        <v>4</v>
      </c>
      <c r="E256" s="95"/>
      <c r="F256" s="23">
        <f t="shared" si="76"/>
        <v>0</v>
      </c>
      <c r="G256" s="23">
        <f t="shared" si="72"/>
        <v>0</v>
      </c>
      <c r="H256" s="23">
        <f t="shared" si="73"/>
        <v>0</v>
      </c>
      <c r="I256" s="23">
        <f t="shared" si="74"/>
        <v>0</v>
      </c>
      <c r="J256" s="23">
        <f t="shared" si="75"/>
        <v>0</v>
      </c>
      <c r="K256" s="19" t="s">
        <v>326</v>
      </c>
    </row>
    <row r="257" spans="1:11" s="14" customFormat="1" ht="15">
      <c r="A257" s="19" t="s">
        <v>373</v>
      </c>
      <c r="B257" s="74">
        <v>7</v>
      </c>
      <c r="C257" s="19" t="s">
        <v>310</v>
      </c>
      <c r="D257" s="59">
        <v>10</v>
      </c>
      <c r="E257" s="95"/>
      <c r="F257" s="23">
        <f t="shared" si="76"/>
        <v>0</v>
      </c>
      <c r="G257" s="23">
        <f t="shared" si="72"/>
        <v>0</v>
      </c>
      <c r="H257" s="23">
        <f t="shared" si="73"/>
        <v>0</v>
      </c>
      <c r="I257" s="23">
        <f t="shared" si="74"/>
        <v>0</v>
      </c>
      <c r="J257" s="23">
        <f t="shared" si="75"/>
        <v>0</v>
      </c>
      <c r="K257" s="19" t="s">
        <v>327</v>
      </c>
    </row>
    <row r="258" spans="1:11" s="14" customFormat="1" ht="15">
      <c r="A258" s="19" t="s">
        <v>373</v>
      </c>
      <c r="B258" s="74">
        <v>8</v>
      </c>
      <c r="C258" s="46" t="s">
        <v>311</v>
      </c>
      <c r="D258" s="59">
        <f>1+4</f>
        <v>5</v>
      </c>
      <c r="E258" s="95"/>
      <c r="F258" s="23">
        <f t="shared" si="76"/>
        <v>0</v>
      </c>
      <c r="G258" s="23">
        <f t="shared" si="72"/>
        <v>0</v>
      </c>
      <c r="H258" s="23">
        <f t="shared" si="73"/>
        <v>0</v>
      </c>
      <c r="I258" s="23">
        <f t="shared" si="74"/>
        <v>0</v>
      </c>
      <c r="J258" s="23">
        <f t="shared" si="75"/>
        <v>0</v>
      </c>
      <c r="K258" s="19" t="s">
        <v>328</v>
      </c>
    </row>
    <row r="259" spans="1:11" s="14" customFormat="1" ht="15">
      <c r="A259" s="19" t="s">
        <v>373</v>
      </c>
      <c r="B259" s="74">
        <v>9</v>
      </c>
      <c r="C259" s="19" t="s">
        <v>312</v>
      </c>
      <c r="D259" s="59">
        <v>1</v>
      </c>
      <c r="E259" s="95"/>
      <c r="F259" s="23">
        <f t="shared" si="76"/>
        <v>0</v>
      </c>
      <c r="G259" s="23">
        <f t="shared" si="72"/>
        <v>0</v>
      </c>
      <c r="H259" s="23">
        <f t="shared" si="73"/>
        <v>0</v>
      </c>
      <c r="I259" s="23">
        <f t="shared" si="74"/>
        <v>0</v>
      </c>
      <c r="J259" s="23">
        <f t="shared" si="75"/>
        <v>0</v>
      </c>
      <c r="K259" s="19" t="s">
        <v>329</v>
      </c>
    </row>
    <row r="260" spans="1:11" s="14" customFormat="1" ht="15">
      <c r="A260" s="19" t="s">
        <v>373</v>
      </c>
      <c r="B260" s="74">
        <v>10</v>
      </c>
      <c r="C260" s="19" t="s">
        <v>313</v>
      </c>
      <c r="D260" s="59">
        <v>1</v>
      </c>
      <c r="E260" s="95"/>
      <c r="F260" s="23">
        <f t="shared" si="76"/>
        <v>0</v>
      </c>
      <c r="G260" s="23">
        <f t="shared" si="72"/>
        <v>0</v>
      </c>
      <c r="H260" s="23">
        <f t="shared" si="73"/>
        <v>0</v>
      </c>
      <c r="I260" s="23">
        <f t="shared" si="74"/>
        <v>0</v>
      </c>
      <c r="J260" s="23">
        <f t="shared" si="75"/>
        <v>0</v>
      </c>
      <c r="K260" s="19" t="s">
        <v>330</v>
      </c>
    </row>
    <row r="261" spans="1:11" s="14" customFormat="1" ht="15">
      <c r="A261" s="19" t="s">
        <v>373</v>
      </c>
      <c r="B261" s="74">
        <v>11</v>
      </c>
      <c r="C261" s="19" t="s">
        <v>314</v>
      </c>
      <c r="D261" s="59">
        <v>1</v>
      </c>
      <c r="E261" s="95"/>
      <c r="F261" s="23">
        <f t="shared" si="76"/>
        <v>0</v>
      </c>
      <c r="G261" s="23">
        <f t="shared" si="72"/>
        <v>0</v>
      </c>
      <c r="H261" s="23">
        <f t="shared" si="73"/>
        <v>0</v>
      </c>
      <c r="I261" s="23">
        <f t="shared" si="74"/>
        <v>0</v>
      </c>
      <c r="J261" s="23">
        <f t="shared" si="75"/>
        <v>0</v>
      </c>
      <c r="K261" s="19" t="s">
        <v>331</v>
      </c>
    </row>
    <row r="262" spans="1:11" s="14" customFormat="1" ht="15">
      <c r="A262" s="19" t="s">
        <v>373</v>
      </c>
      <c r="B262" s="74">
        <v>12</v>
      </c>
      <c r="C262" s="19" t="s">
        <v>45</v>
      </c>
      <c r="D262" s="59">
        <v>2</v>
      </c>
      <c r="E262" s="95"/>
      <c r="F262" s="23">
        <f t="shared" si="76"/>
        <v>0</v>
      </c>
      <c r="G262" s="23">
        <f t="shared" si="72"/>
        <v>0</v>
      </c>
      <c r="H262" s="23">
        <f t="shared" si="73"/>
        <v>0</v>
      </c>
      <c r="I262" s="23">
        <f t="shared" si="74"/>
        <v>0</v>
      </c>
      <c r="J262" s="23">
        <f t="shared" si="75"/>
        <v>0</v>
      </c>
      <c r="K262" s="19" t="s">
        <v>332</v>
      </c>
    </row>
    <row r="263" spans="1:11" s="14" customFormat="1" ht="15">
      <c r="A263" s="19" t="s">
        <v>373</v>
      </c>
      <c r="B263" s="74">
        <v>13</v>
      </c>
      <c r="C263" s="19" t="s">
        <v>46</v>
      </c>
      <c r="D263" s="59">
        <v>2</v>
      </c>
      <c r="E263" s="95"/>
      <c r="F263" s="23">
        <f t="shared" si="76"/>
        <v>0</v>
      </c>
      <c r="G263" s="23">
        <f t="shared" si="72"/>
        <v>0</v>
      </c>
      <c r="H263" s="23">
        <f t="shared" si="73"/>
        <v>0</v>
      </c>
      <c r="I263" s="23">
        <f t="shared" si="74"/>
        <v>0</v>
      </c>
      <c r="J263" s="23">
        <f t="shared" si="75"/>
        <v>0</v>
      </c>
      <c r="K263" s="19" t="s">
        <v>332</v>
      </c>
    </row>
    <row r="264" spans="1:11" s="14" customFormat="1" ht="15">
      <c r="A264" s="19" t="s">
        <v>373</v>
      </c>
      <c r="B264" s="74">
        <v>14</v>
      </c>
      <c r="C264" s="19" t="s">
        <v>47</v>
      </c>
      <c r="D264" s="59">
        <v>2</v>
      </c>
      <c r="E264" s="95"/>
      <c r="F264" s="23">
        <f t="shared" si="76"/>
        <v>0</v>
      </c>
      <c r="G264" s="23">
        <f t="shared" si="72"/>
        <v>0</v>
      </c>
      <c r="H264" s="23">
        <f t="shared" si="73"/>
        <v>0</v>
      </c>
      <c r="I264" s="23">
        <f t="shared" si="74"/>
        <v>0</v>
      </c>
      <c r="J264" s="23">
        <f t="shared" si="75"/>
        <v>0</v>
      </c>
      <c r="K264" s="19" t="s">
        <v>332</v>
      </c>
    </row>
    <row r="265" spans="1:11" s="14" customFormat="1" ht="15">
      <c r="A265" s="19" t="s">
        <v>373</v>
      </c>
      <c r="B265" s="74">
        <v>15</v>
      </c>
      <c r="C265" s="19" t="s">
        <v>48</v>
      </c>
      <c r="D265" s="59">
        <v>2</v>
      </c>
      <c r="E265" s="95"/>
      <c r="F265" s="23">
        <f t="shared" si="76"/>
        <v>0</v>
      </c>
      <c r="G265" s="23">
        <f t="shared" si="72"/>
        <v>0</v>
      </c>
      <c r="H265" s="23">
        <f t="shared" si="73"/>
        <v>0</v>
      </c>
      <c r="I265" s="23">
        <f t="shared" si="74"/>
        <v>0</v>
      </c>
      <c r="J265" s="23">
        <f t="shared" si="75"/>
        <v>0</v>
      </c>
      <c r="K265" s="19" t="s">
        <v>332</v>
      </c>
    </row>
    <row r="266" spans="1:11" s="14" customFormat="1" ht="15">
      <c r="A266" s="19" t="s">
        <v>373</v>
      </c>
      <c r="B266" s="74">
        <v>16</v>
      </c>
      <c r="C266" s="19" t="s">
        <v>315</v>
      </c>
      <c r="D266" s="59">
        <v>3</v>
      </c>
      <c r="E266" s="95"/>
      <c r="F266" s="23">
        <f t="shared" si="76"/>
        <v>0</v>
      </c>
      <c r="G266" s="23">
        <f t="shared" si="72"/>
        <v>0</v>
      </c>
      <c r="H266" s="23">
        <f t="shared" si="73"/>
        <v>0</v>
      </c>
      <c r="I266" s="23">
        <f t="shared" si="74"/>
        <v>0</v>
      </c>
      <c r="J266" s="23">
        <f t="shared" si="75"/>
        <v>0</v>
      </c>
      <c r="K266" s="19" t="s">
        <v>333</v>
      </c>
    </row>
    <row r="267" spans="1:11" s="14" customFormat="1" ht="15">
      <c r="A267" s="19" t="s">
        <v>373</v>
      </c>
      <c r="B267" s="74">
        <v>17</v>
      </c>
      <c r="C267" s="19" t="s">
        <v>316</v>
      </c>
      <c r="D267" s="59">
        <v>1</v>
      </c>
      <c r="E267" s="95"/>
      <c r="F267" s="23">
        <f t="shared" si="76"/>
        <v>0</v>
      </c>
      <c r="G267" s="23">
        <f t="shared" si="72"/>
        <v>0</v>
      </c>
      <c r="H267" s="23">
        <f t="shared" si="73"/>
        <v>0</v>
      </c>
      <c r="I267" s="23">
        <f t="shared" si="74"/>
        <v>0</v>
      </c>
      <c r="J267" s="23">
        <f t="shared" si="75"/>
        <v>0</v>
      </c>
      <c r="K267" s="19" t="s">
        <v>334</v>
      </c>
    </row>
    <row r="268" spans="1:11" s="14" customFormat="1" ht="15">
      <c r="A268" s="19" t="s">
        <v>373</v>
      </c>
      <c r="B268" s="74">
        <v>18</v>
      </c>
      <c r="C268" s="19" t="s">
        <v>317</v>
      </c>
      <c r="D268" s="59">
        <v>2</v>
      </c>
      <c r="E268" s="95"/>
      <c r="F268" s="23">
        <f t="shared" si="76"/>
        <v>0</v>
      </c>
      <c r="G268" s="23">
        <f t="shared" si="72"/>
        <v>0</v>
      </c>
      <c r="H268" s="23">
        <f t="shared" si="73"/>
        <v>0</v>
      </c>
      <c r="I268" s="23">
        <f t="shared" si="74"/>
        <v>0</v>
      </c>
      <c r="J268" s="23">
        <f t="shared" si="75"/>
        <v>0</v>
      </c>
      <c r="K268" s="19" t="s">
        <v>335</v>
      </c>
    </row>
    <row r="269" spans="1:11" s="14" customFormat="1" ht="15">
      <c r="A269" s="19" t="s">
        <v>373</v>
      </c>
      <c r="B269" s="74">
        <v>19</v>
      </c>
      <c r="C269" s="19" t="s">
        <v>318</v>
      </c>
      <c r="D269" s="59">
        <f>2+1+1</f>
        <v>4</v>
      </c>
      <c r="E269" s="95"/>
      <c r="F269" s="23">
        <f t="shared" si="76"/>
        <v>0</v>
      </c>
      <c r="G269" s="23">
        <f t="shared" si="72"/>
        <v>0</v>
      </c>
      <c r="H269" s="23">
        <f t="shared" si="73"/>
        <v>0</v>
      </c>
      <c r="I269" s="23">
        <f t="shared" si="74"/>
        <v>0</v>
      </c>
      <c r="J269" s="23">
        <f t="shared" si="75"/>
        <v>0</v>
      </c>
      <c r="K269" s="19" t="s">
        <v>335</v>
      </c>
    </row>
    <row r="270" spans="1:11" s="14" customFormat="1" ht="15">
      <c r="A270" s="19" t="s">
        <v>373</v>
      </c>
      <c r="B270" s="74">
        <v>20</v>
      </c>
      <c r="C270" s="19" t="s">
        <v>319</v>
      </c>
      <c r="D270" s="59">
        <v>1</v>
      </c>
      <c r="E270" s="95"/>
      <c r="F270" s="23">
        <f t="shared" si="76"/>
        <v>0</v>
      </c>
      <c r="G270" s="23">
        <f t="shared" si="72"/>
        <v>0</v>
      </c>
      <c r="H270" s="23">
        <f t="shared" si="73"/>
        <v>0</v>
      </c>
      <c r="I270" s="23">
        <f t="shared" si="74"/>
        <v>0</v>
      </c>
      <c r="J270" s="23">
        <f t="shared" si="75"/>
        <v>0</v>
      </c>
      <c r="K270" s="19" t="s">
        <v>335</v>
      </c>
    </row>
    <row r="271" spans="1:11" s="14" customFormat="1" ht="15">
      <c r="A271" s="19" t="s">
        <v>373</v>
      </c>
      <c r="B271" s="74">
        <v>21</v>
      </c>
      <c r="C271" s="19" t="s">
        <v>320</v>
      </c>
      <c r="D271" s="59">
        <f>2+1</f>
        <v>3</v>
      </c>
      <c r="E271" s="95"/>
      <c r="F271" s="23">
        <f t="shared" si="76"/>
        <v>0</v>
      </c>
      <c r="G271" s="23">
        <f t="shared" si="72"/>
        <v>0</v>
      </c>
      <c r="H271" s="23">
        <f t="shared" si="73"/>
        <v>0</v>
      </c>
      <c r="I271" s="23">
        <f t="shared" si="74"/>
        <v>0</v>
      </c>
      <c r="J271" s="23">
        <f t="shared" si="75"/>
        <v>0</v>
      </c>
      <c r="K271" s="19" t="s">
        <v>335</v>
      </c>
    </row>
    <row r="272" spans="1:11" s="14" customFormat="1" ht="15">
      <c r="A272" s="26"/>
      <c r="B272" s="27"/>
      <c r="C272" s="28" t="s">
        <v>13</v>
      </c>
      <c r="D272" s="39"/>
      <c r="E272" s="30"/>
      <c r="F272" s="30"/>
      <c r="G272" s="31">
        <f>SUM(G251:G271)</f>
        <v>0</v>
      </c>
      <c r="H272" s="30"/>
      <c r="I272" s="31">
        <f>SUM(I251:I271)</f>
        <v>0</v>
      </c>
      <c r="J272" s="31">
        <f>SUM(J251:J271)</f>
        <v>0</v>
      </c>
      <c r="K272" s="27"/>
    </row>
    <row r="273" spans="2:10" s="14" customFormat="1" ht="15">
      <c r="B273" s="32"/>
      <c r="C273" s="33"/>
      <c r="D273" s="34"/>
      <c r="E273" s="35"/>
      <c r="F273" s="35"/>
      <c r="G273" s="36"/>
      <c r="H273" s="35"/>
      <c r="I273" s="77"/>
      <c r="J273" s="77"/>
    </row>
    <row r="274" spans="1:10" s="14" customFormat="1" ht="60">
      <c r="A274" s="11" t="s">
        <v>2</v>
      </c>
      <c r="B274" s="12" t="s">
        <v>336</v>
      </c>
      <c r="C274" s="11" t="s">
        <v>3</v>
      </c>
      <c r="D274" s="40" t="s">
        <v>337</v>
      </c>
      <c r="E274" s="3" t="s">
        <v>360</v>
      </c>
      <c r="G274" s="15"/>
      <c r="H274" s="15"/>
      <c r="I274" s="15"/>
      <c r="J274" s="15"/>
    </row>
    <row r="275" spans="1:11" s="14" customFormat="1" ht="45">
      <c r="A275" s="16" t="s">
        <v>372</v>
      </c>
      <c r="B275" s="17" t="s">
        <v>4</v>
      </c>
      <c r="C275" s="17" t="s">
        <v>5</v>
      </c>
      <c r="D275" s="17" t="s">
        <v>6</v>
      </c>
      <c r="E275" s="17" t="s">
        <v>7</v>
      </c>
      <c r="F275" s="17" t="s">
        <v>8</v>
      </c>
      <c r="G275" s="17" t="s">
        <v>9</v>
      </c>
      <c r="H275" s="17" t="s">
        <v>10</v>
      </c>
      <c r="I275" s="17" t="s">
        <v>11</v>
      </c>
      <c r="J275" s="17" t="s">
        <v>12</v>
      </c>
      <c r="K275" s="18" t="s">
        <v>19</v>
      </c>
    </row>
    <row r="276" spans="1:11" s="14" customFormat="1" ht="15">
      <c r="A276" s="19" t="s">
        <v>373</v>
      </c>
      <c r="B276" s="74">
        <v>1</v>
      </c>
      <c r="C276" s="19" t="s">
        <v>310</v>
      </c>
      <c r="D276" s="59">
        <v>3</v>
      </c>
      <c r="E276" s="95"/>
      <c r="F276" s="23">
        <f>E276*0.21</f>
        <v>0</v>
      </c>
      <c r="G276" s="23">
        <f aca="true" t="shared" si="77" ref="G276:G291">E276*D276</f>
        <v>0</v>
      </c>
      <c r="H276" s="23">
        <f aca="true" t="shared" si="78" ref="H276:H291">E276*1.21</f>
        <v>0</v>
      </c>
      <c r="I276" s="23">
        <f aca="true" t="shared" si="79" ref="I276:I291">(E276*0.21)*D276</f>
        <v>0</v>
      </c>
      <c r="J276" s="23">
        <f aca="true" t="shared" si="80" ref="J276:J291">H276*D276</f>
        <v>0</v>
      </c>
      <c r="K276" s="86" t="s">
        <v>350</v>
      </c>
    </row>
    <row r="277" spans="1:11" s="14" customFormat="1" ht="15">
      <c r="A277" s="19" t="s">
        <v>373</v>
      </c>
      <c r="B277" s="74">
        <v>2</v>
      </c>
      <c r="C277" s="19" t="s">
        <v>338</v>
      </c>
      <c r="D277" s="59">
        <v>5</v>
      </c>
      <c r="E277" s="95"/>
      <c r="F277" s="23">
        <f aca="true" t="shared" si="81" ref="F277:F289">E277*0.21</f>
        <v>0</v>
      </c>
      <c r="G277" s="23">
        <f t="shared" si="77"/>
        <v>0</v>
      </c>
      <c r="H277" s="23">
        <f t="shared" si="78"/>
        <v>0</v>
      </c>
      <c r="I277" s="23">
        <f t="shared" si="79"/>
        <v>0</v>
      </c>
      <c r="J277" s="23">
        <f t="shared" si="80"/>
        <v>0</v>
      </c>
      <c r="K277" s="86" t="s">
        <v>322</v>
      </c>
    </row>
    <row r="278" spans="1:11" s="14" customFormat="1" ht="15">
      <c r="A278" s="19" t="s">
        <v>373</v>
      </c>
      <c r="B278" s="74">
        <v>3</v>
      </c>
      <c r="C278" s="19" t="s">
        <v>339</v>
      </c>
      <c r="D278" s="59">
        <v>1</v>
      </c>
      <c r="E278" s="95"/>
      <c r="F278" s="23">
        <f t="shared" si="81"/>
        <v>0</v>
      </c>
      <c r="G278" s="23">
        <f t="shared" si="77"/>
        <v>0</v>
      </c>
      <c r="H278" s="23">
        <f t="shared" si="78"/>
        <v>0</v>
      </c>
      <c r="I278" s="23">
        <f t="shared" si="79"/>
        <v>0</v>
      </c>
      <c r="J278" s="23">
        <f t="shared" si="80"/>
        <v>0</v>
      </c>
      <c r="K278" s="86" t="s">
        <v>351</v>
      </c>
    </row>
    <row r="279" spans="1:11" s="14" customFormat="1" ht="15">
      <c r="A279" s="19" t="s">
        <v>373</v>
      </c>
      <c r="B279" s="74">
        <v>4</v>
      </c>
      <c r="C279" s="19" t="s">
        <v>340</v>
      </c>
      <c r="D279" s="59">
        <v>2</v>
      </c>
      <c r="E279" s="95"/>
      <c r="F279" s="23">
        <f t="shared" si="81"/>
        <v>0</v>
      </c>
      <c r="G279" s="23">
        <f t="shared" si="77"/>
        <v>0</v>
      </c>
      <c r="H279" s="23">
        <f t="shared" si="78"/>
        <v>0</v>
      </c>
      <c r="I279" s="23">
        <f t="shared" si="79"/>
        <v>0</v>
      </c>
      <c r="J279" s="23">
        <f t="shared" si="80"/>
        <v>0</v>
      </c>
      <c r="K279" s="86" t="s">
        <v>352</v>
      </c>
    </row>
    <row r="280" spans="1:11" s="14" customFormat="1" ht="15">
      <c r="A280" s="19" t="s">
        <v>373</v>
      </c>
      <c r="B280" s="74">
        <v>5</v>
      </c>
      <c r="C280" s="19" t="s">
        <v>341</v>
      </c>
      <c r="D280" s="59">
        <v>2</v>
      </c>
      <c r="E280" s="95"/>
      <c r="F280" s="23">
        <f t="shared" si="81"/>
        <v>0</v>
      </c>
      <c r="G280" s="23">
        <f t="shared" si="77"/>
        <v>0</v>
      </c>
      <c r="H280" s="23">
        <f t="shared" si="78"/>
        <v>0</v>
      </c>
      <c r="I280" s="23">
        <f t="shared" si="79"/>
        <v>0</v>
      </c>
      <c r="J280" s="23">
        <f t="shared" si="80"/>
        <v>0</v>
      </c>
      <c r="K280" s="86" t="s">
        <v>352</v>
      </c>
    </row>
    <row r="281" spans="1:11" s="14" customFormat="1" ht="15">
      <c r="A281" s="19" t="s">
        <v>373</v>
      </c>
      <c r="B281" s="74">
        <v>6</v>
      </c>
      <c r="C281" s="19" t="s">
        <v>89</v>
      </c>
      <c r="D281" s="59">
        <v>3</v>
      </c>
      <c r="E281" s="95"/>
      <c r="F281" s="23">
        <f t="shared" si="81"/>
        <v>0</v>
      </c>
      <c r="G281" s="23">
        <f t="shared" si="77"/>
        <v>0</v>
      </c>
      <c r="H281" s="23">
        <f t="shared" si="78"/>
        <v>0</v>
      </c>
      <c r="I281" s="23">
        <f t="shared" si="79"/>
        <v>0</v>
      </c>
      <c r="J281" s="23">
        <f t="shared" si="80"/>
        <v>0</v>
      </c>
      <c r="K281" s="86" t="s">
        <v>353</v>
      </c>
    </row>
    <row r="282" spans="1:11" s="14" customFormat="1" ht="15">
      <c r="A282" s="19" t="s">
        <v>373</v>
      </c>
      <c r="B282" s="74">
        <v>7</v>
      </c>
      <c r="C282" s="19" t="s">
        <v>384</v>
      </c>
      <c r="D282" s="59">
        <v>2</v>
      </c>
      <c r="E282" s="95"/>
      <c r="F282" s="23">
        <f t="shared" si="81"/>
        <v>0</v>
      </c>
      <c r="G282" s="23">
        <f t="shared" si="77"/>
        <v>0</v>
      </c>
      <c r="H282" s="23">
        <f t="shared" si="78"/>
        <v>0</v>
      </c>
      <c r="I282" s="23">
        <f t="shared" si="79"/>
        <v>0</v>
      </c>
      <c r="J282" s="23">
        <f t="shared" si="80"/>
        <v>0</v>
      </c>
      <c r="K282" s="87" t="s">
        <v>354</v>
      </c>
    </row>
    <row r="283" spans="1:11" s="14" customFormat="1" ht="15">
      <c r="A283" s="19" t="s">
        <v>373</v>
      </c>
      <c r="B283" s="74">
        <v>8</v>
      </c>
      <c r="C283" s="19" t="s">
        <v>385</v>
      </c>
      <c r="D283" s="59">
        <v>2</v>
      </c>
      <c r="E283" s="95"/>
      <c r="F283" s="23">
        <f t="shared" si="81"/>
        <v>0</v>
      </c>
      <c r="G283" s="23">
        <f t="shared" si="77"/>
        <v>0</v>
      </c>
      <c r="H283" s="23">
        <f t="shared" si="78"/>
        <v>0</v>
      </c>
      <c r="I283" s="23">
        <f t="shared" si="79"/>
        <v>0</v>
      </c>
      <c r="J283" s="23">
        <f t="shared" si="80"/>
        <v>0</v>
      </c>
      <c r="K283" s="87" t="s">
        <v>354</v>
      </c>
    </row>
    <row r="284" spans="1:11" s="14" customFormat="1" ht="15">
      <c r="A284" s="19" t="s">
        <v>373</v>
      </c>
      <c r="B284" s="74">
        <v>9</v>
      </c>
      <c r="C284" s="19" t="s">
        <v>342</v>
      </c>
      <c r="D284" s="59">
        <v>1</v>
      </c>
      <c r="E284" s="95"/>
      <c r="F284" s="23">
        <f t="shared" si="81"/>
        <v>0</v>
      </c>
      <c r="G284" s="23">
        <f t="shared" si="77"/>
        <v>0</v>
      </c>
      <c r="H284" s="23">
        <f t="shared" si="78"/>
        <v>0</v>
      </c>
      <c r="I284" s="23">
        <f t="shared" si="79"/>
        <v>0</v>
      </c>
      <c r="J284" s="23">
        <f t="shared" si="80"/>
        <v>0</v>
      </c>
      <c r="K284" s="19" t="s">
        <v>355</v>
      </c>
    </row>
    <row r="285" spans="1:11" s="14" customFormat="1" ht="15">
      <c r="A285" s="19" t="s">
        <v>373</v>
      </c>
      <c r="B285" s="74">
        <v>10</v>
      </c>
      <c r="C285" s="19" t="s">
        <v>343</v>
      </c>
      <c r="D285" s="59">
        <v>3</v>
      </c>
      <c r="E285" s="95"/>
      <c r="F285" s="23">
        <f t="shared" si="81"/>
        <v>0</v>
      </c>
      <c r="G285" s="23">
        <f t="shared" si="77"/>
        <v>0</v>
      </c>
      <c r="H285" s="23">
        <f t="shared" si="78"/>
        <v>0</v>
      </c>
      <c r="I285" s="23">
        <f t="shared" si="79"/>
        <v>0</v>
      </c>
      <c r="J285" s="23">
        <f t="shared" si="80"/>
        <v>0</v>
      </c>
      <c r="K285" s="19" t="s">
        <v>356</v>
      </c>
    </row>
    <row r="286" spans="1:11" s="14" customFormat="1" ht="15">
      <c r="A286" s="19" t="s">
        <v>373</v>
      </c>
      <c r="B286" s="74">
        <v>11</v>
      </c>
      <c r="C286" s="19" t="s">
        <v>344</v>
      </c>
      <c r="D286" s="59">
        <v>1</v>
      </c>
      <c r="E286" s="95"/>
      <c r="F286" s="23">
        <f t="shared" si="81"/>
        <v>0</v>
      </c>
      <c r="G286" s="23">
        <f t="shared" si="77"/>
        <v>0</v>
      </c>
      <c r="H286" s="23">
        <f t="shared" si="78"/>
        <v>0</v>
      </c>
      <c r="I286" s="23">
        <f t="shared" si="79"/>
        <v>0</v>
      </c>
      <c r="J286" s="23">
        <f t="shared" si="80"/>
        <v>0</v>
      </c>
      <c r="K286" s="19" t="s">
        <v>357</v>
      </c>
    </row>
    <row r="287" spans="1:11" s="14" customFormat="1" ht="15">
      <c r="A287" s="19" t="s">
        <v>373</v>
      </c>
      <c r="B287" s="74">
        <v>12</v>
      </c>
      <c r="C287" s="19" t="s">
        <v>345</v>
      </c>
      <c r="D287" s="59">
        <v>1</v>
      </c>
      <c r="E287" s="95"/>
      <c r="F287" s="23">
        <f t="shared" si="81"/>
        <v>0</v>
      </c>
      <c r="G287" s="23">
        <f t="shared" si="77"/>
        <v>0</v>
      </c>
      <c r="H287" s="23">
        <f t="shared" si="78"/>
        <v>0</v>
      </c>
      <c r="I287" s="23">
        <f t="shared" si="79"/>
        <v>0</v>
      </c>
      <c r="J287" s="23">
        <f t="shared" si="80"/>
        <v>0</v>
      </c>
      <c r="K287" s="19" t="s">
        <v>357</v>
      </c>
    </row>
    <row r="288" spans="1:11" s="14" customFormat="1" ht="15">
      <c r="A288" s="19" t="s">
        <v>373</v>
      </c>
      <c r="B288" s="74">
        <v>13</v>
      </c>
      <c r="C288" s="19" t="s">
        <v>346</v>
      </c>
      <c r="D288" s="59">
        <v>1</v>
      </c>
      <c r="E288" s="95"/>
      <c r="F288" s="23">
        <f t="shared" si="81"/>
        <v>0</v>
      </c>
      <c r="G288" s="23">
        <f t="shared" si="77"/>
        <v>0</v>
      </c>
      <c r="H288" s="23">
        <f t="shared" si="78"/>
        <v>0</v>
      </c>
      <c r="I288" s="23">
        <f t="shared" si="79"/>
        <v>0</v>
      </c>
      <c r="J288" s="23">
        <f t="shared" si="80"/>
        <v>0</v>
      </c>
      <c r="K288" s="19" t="s">
        <v>357</v>
      </c>
    </row>
    <row r="289" spans="1:11" s="14" customFormat="1" ht="15">
      <c r="A289" s="19" t="s">
        <v>373</v>
      </c>
      <c r="B289" s="74">
        <v>14</v>
      </c>
      <c r="C289" s="88" t="s">
        <v>347</v>
      </c>
      <c r="D289" s="59">
        <v>1</v>
      </c>
      <c r="E289" s="95"/>
      <c r="F289" s="23">
        <f t="shared" si="81"/>
        <v>0</v>
      </c>
      <c r="G289" s="23">
        <f t="shared" si="77"/>
        <v>0</v>
      </c>
      <c r="H289" s="23">
        <f t="shared" si="78"/>
        <v>0</v>
      </c>
      <c r="I289" s="23">
        <f t="shared" si="79"/>
        <v>0</v>
      </c>
      <c r="J289" s="23">
        <f t="shared" si="80"/>
        <v>0</v>
      </c>
      <c r="K289" s="19" t="s">
        <v>357</v>
      </c>
    </row>
    <row r="290" spans="1:11" s="14" customFormat="1" ht="15">
      <c r="A290" s="19" t="s">
        <v>373</v>
      </c>
      <c r="B290" s="74">
        <v>15</v>
      </c>
      <c r="C290" s="19" t="s">
        <v>348</v>
      </c>
      <c r="D290" s="59">
        <v>1</v>
      </c>
      <c r="E290" s="95"/>
      <c r="F290" s="23">
        <f aca="true" t="shared" si="82" ref="F290:F291">E290*0.21</f>
        <v>0</v>
      </c>
      <c r="G290" s="23">
        <f t="shared" si="77"/>
        <v>0</v>
      </c>
      <c r="H290" s="23">
        <f t="shared" si="78"/>
        <v>0</v>
      </c>
      <c r="I290" s="23">
        <f t="shared" si="79"/>
        <v>0</v>
      </c>
      <c r="J290" s="23">
        <f t="shared" si="80"/>
        <v>0</v>
      </c>
      <c r="K290" s="19" t="s">
        <v>358</v>
      </c>
    </row>
    <row r="291" spans="1:11" s="14" customFormat="1" ht="15">
      <c r="A291" s="19" t="s">
        <v>373</v>
      </c>
      <c r="B291" s="74">
        <v>16</v>
      </c>
      <c r="C291" s="19" t="s">
        <v>349</v>
      </c>
      <c r="D291" s="59">
        <v>1</v>
      </c>
      <c r="E291" s="95"/>
      <c r="F291" s="23">
        <f t="shared" si="82"/>
        <v>0</v>
      </c>
      <c r="G291" s="23">
        <f t="shared" si="77"/>
        <v>0</v>
      </c>
      <c r="H291" s="23">
        <f t="shared" si="78"/>
        <v>0</v>
      </c>
      <c r="I291" s="23">
        <f t="shared" si="79"/>
        <v>0</v>
      </c>
      <c r="J291" s="23">
        <f t="shared" si="80"/>
        <v>0</v>
      </c>
      <c r="K291" s="19" t="s">
        <v>359</v>
      </c>
    </row>
    <row r="292" spans="1:11" s="14" customFormat="1" ht="15">
      <c r="A292" s="26"/>
      <c r="B292" s="27"/>
      <c r="C292" s="28" t="s">
        <v>13</v>
      </c>
      <c r="D292" s="39"/>
      <c r="E292" s="30"/>
      <c r="F292" s="30"/>
      <c r="G292" s="31">
        <f>SUM(G276:G291)</f>
        <v>0</v>
      </c>
      <c r="H292" s="30"/>
      <c r="I292" s="31">
        <f>SUM(I276:I291)</f>
        <v>0</v>
      </c>
      <c r="J292" s="31">
        <f>SUM(J276:J291)</f>
        <v>0</v>
      </c>
      <c r="K292" s="27"/>
    </row>
    <row r="293" spans="2:10" s="14" customFormat="1" ht="15">
      <c r="B293" s="32"/>
      <c r="C293" s="33"/>
      <c r="D293" s="34"/>
      <c r="E293" s="35"/>
      <c r="F293" s="35"/>
      <c r="G293" s="36"/>
      <c r="H293" s="35"/>
      <c r="I293" s="77"/>
      <c r="J293" s="77"/>
    </row>
    <row r="294" spans="1:10" s="14" customFormat="1" ht="66" customHeight="1">
      <c r="A294" s="11" t="s">
        <v>2</v>
      </c>
      <c r="B294" s="12" t="s">
        <v>362</v>
      </c>
      <c r="C294" s="11" t="s">
        <v>3</v>
      </c>
      <c r="D294" s="40" t="s">
        <v>363</v>
      </c>
      <c r="E294" s="3" t="s">
        <v>360</v>
      </c>
      <c r="G294" s="15"/>
      <c r="H294" s="15"/>
      <c r="I294" s="15"/>
      <c r="J294" s="15"/>
    </row>
    <row r="295" spans="1:11" s="14" customFormat="1" ht="45">
      <c r="A295" s="16" t="s">
        <v>372</v>
      </c>
      <c r="B295" s="17" t="s">
        <v>4</v>
      </c>
      <c r="C295" s="17" t="s">
        <v>5</v>
      </c>
      <c r="D295" s="17" t="s">
        <v>6</v>
      </c>
      <c r="E295" s="17" t="s">
        <v>7</v>
      </c>
      <c r="F295" s="17" t="s">
        <v>8</v>
      </c>
      <c r="G295" s="17" t="s">
        <v>9</v>
      </c>
      <c r="H295" s="17" t="s">
        <v>10</v>
      </c>
      <c r="I295" s="17" t="s">
        <v>11</v>
      </c>
      <c r="J295" s="17" t="s">
        <v>12</v>
      </c>
      <c r="K295" s="18" t="s">
        <v>19</v>
      </c>
    </row>
    <row r="296" spans="1:11" s="14" customFormat="1" ht="15">
      <c r="A296" s="19" t="s">
        <v>373</v>
      </c>
      <c r="B296" s="74">
        <v>1</v>
      </c>
      <c r="C296" s="89" t="s">
        <v>364</v>
      </c>
      <c r="D296" s="90">
        <v>2</v>
      </c>
      <c r="E296" s="95"/>
      <c r="F296" s="23">
        <f>E296*0.21</f>
        <v>0</v>
      </c>
      <c r="G296" s="23">
        <f aca="true" t="shared" si="83" ref="G296:G299">E296*D296</f>
        <v>0</v>
      </c>
      <c r="H296" s="23">
        <f aca="true" t="shared" si="84" ref="H296:H299">E296*1.21</f>
        <v>0</v>
      </c>
      <c r="I296" s="23">
        <f aca="true" t="shared" si="85" ref="I296:I299">(E296*0.21)*D296</f>
        <v>0</v>
      </c>
      <c r="J296" s="23">
        <f aca="true" t="shared" si="86" ref="J296:J299">H296*D296</f>
        <v>0</v>
      </c>
      <c r="K296" s="89" t="s">
        <v>368</v>
      </c>
    </row>
    <row r="297" spans="1:11" s="14" customFormat="1" ht="15">
      <c r="A297" s="19" t="s">
        <v>373</v>
      </c>
      <c r="B297" s="74">
        <v>2</v>
      </c>
      <c r="C297" s="89" t="s">
        <v>365</v>
      </c>
      <c r="D297" s="90">
        <v>1</v>
      </c>
      <c r="E297" s="95"/>
      <c r="F297" s="23">
        <f aca="true" t="shared" si="87" ref="F297:F299">E297*0.21</f>
        <v>0</v>
      </c>
      <c r="G297" s="23">
        <f t="shared" si="83"/>
        <v>0</v>
      </c>
      <c r="H297" s="23">
        <f t="shared" si="84"/>
        <v>0</v>
      </c>
      <c r="I297" s="23">
        <f t="shared" si="85"/>
        <v>0</v>
      </c>
      <c r="J297" s="23">
        <f t="shared" si="86"/>
        <v>0</v>
      </c>
      <c r="K297" s="89" t="s">
        <v>369</v>
      </c>
    </row>
    <row r="298" spans="1:11" s="14" customFormat="1" ht="15">
      <c r="A298" s="19" t="s">
        <v>373</v>
      </c>
      <c r="B298" s="74">
        <v>4</v>
      </c>
      <c r="C298" s="89" t="s">
        <v>366</v>
      </c>
      <c r="D298" s="90">
        <v>1</v>
      </c>
      <c r="E298" s="95"/>
      <c r="F298" s="23">
        <f t="shared" si="87"/>
        <v>0</v>
      </c>
      <c r="G298" s="23">
        <f t="shared" si="83"/>
        <v>0</v>
      </c>
      <c r="H298" s="23">
        <f t="shared" si="84"/>
        <v>0</v>
      </c>
      <c r="I298" s="23">
        <f t="shared" si="85"/>
        <v>0</v>
      </c>
      <c r="J298" s="23">
        <f t="shared" si="86"/>
        <v>0</v>
      </c>
      <c r="K298" s="89" t="s">
        <v>370</v>
      </c>
    </row>
    <row r="299" spans="1:11" s="14" customFormat="1" ht="15">
      <c r="A299" s="19" t="s">
        <v>373</v>
      </c>
      <c r="B299" s="74">
        <v>5</v>
      </c>
      <c r="C299" s="89" t="s">
        <v>367</v>
      </c>
      <c r="D299" s="90">
        <v>1</v>
      </c>
      <c r="E299" s="95"/>
      <c r="F299" s="23">
        <f t="shared" si="87"/>
        <v>0</v>
      </c>
      <c r="G299" s="23">
        <f t="shared" si="83"/>
        <v>0</v>
      </c>
      <c r="H299" s="23">
        <f t="shared" si="84"/>
        <v>0</v>
      </c>
      <c r="I299" s="23">
        <f t="shared" si="85"/>
        <v>0</v>
      </c>
      <c r="J299" s="23">
        <f t="shared" si="86"/>
        <v>0</v>
      </c>
      <c r="K299" s="89" t="s">
        <v>371</v>
      </c>
    </row>
    <row r="300" spans="1:11" s="9" customFormat="1" ht="15">
      <c r="A300" s="26"/>
      <c r="B300" s="27"/>
      <c r="C300" s="28" t="s">
        <v>13</v>
      </c>
      <c r="D300" s="39"/>
      <c r="E300" s="30"/>
      <c r="F300" s="30"/>
      <c r="G300" s="31">
        <f>SUM(G296:G299)</f>
        <v>0</v>
      </c>
      <c r="H300" s="30"/>
      <c r="I300" s="31">
        <f>SUM(I296:I299)</f>
        <v>0</v>
      </c>
      <c r="J300" s="31">
        <f>SUM(J296:J299)</f>
        <v>0</v>
      </c>
      <c r="K300" s="27"/>
    </row>
    <row r="301" spans="2:11" s="9" customFormat="1" ht="15">
      <c r="B301" s="32"/>
      <c r="C301" s="33"/>
      <c r="D301" s="34"/>
      <c r="E301" s="35"/>
      <c r="F301" s="35"/>
      <c r="G301" s="36"/>
      <c r="H301" s="35"/>
      <c r="I301" s="77"/>
      <c r="J301" s="77"/>
      <c r="K301" s="14"/>
    </row>
    <row r="302" spans="1:11" s="9" customFormat="1" ht="75">
      <c r="A302" s="11" t="s">
        <v>2</v>
      </c>
      <c r="B302" s="12" t="s">
        <v>386</v>
      </c>
      <c r="C302" s="11" t="s">
        <v>3</v>
      </c>
      <c r="D302" s="40" t="s">
        <v>387</v>
      </c>
      <c r="E302" s="3" t="s">
        <v>360</v>
      </c>
      <c r="F302" s="14"/>
      <c r="G302" s="15"/>
      <c r="H302" s="15"/>
      <c r="I302" s="15"/>
      <c r="J302" s="15"/>
      <c r="K302" s="14"/>
    </row>
    <row r="303" spans="1:11" s="9" customFormat="1" ht="45">
      <c r="A303" s="16" t="s">
        <v>372</v>
      </c>
      <c r="B303" s="17" t="s">
        <v>4</v>
      </c>
      <c r="C303" s="17" t="s">
        <v>5</v>
      </c>
      <c r="D303" s="17" t="s">
        <v>6</v>
      </c>
      <c r="E303" s="17" t="s">
        <v>7</v>
      </c>
      <c r="F303" s="17" t="s">
        <v>8</v>
      </c>
      <c r="G303" s="17" t="s">
        <v>9</v>
      </c>
      <c r="H303" s="17" t="s">
        <v>10</v>
      </c>
      <c r="I303" s="17" t="s">
        <v>11</v>
      </c>
      <c r="J303" s="17" t="s">
        <v>12</v>
      </c>
      <c r="K303" s="18" t="s">
        <v>19</v>
      </c>
    </row>
    <row r="304" spans="1:11" s="9" customFormat="1" ht="15">
      <c r="A304" s="19" t="s">
        <v>373</v>
      </c>
      <c r="B304" s="74">
        <v>1</v>
      </c>
      <c r="C304" s="99" t="s">
        <v>395</v>
      </c>
      <c r="D304" s="90">
        <v>1</v>
      </c>
      <c r="E304" s="95"/>
      <c r="F304" s="23">
        <f>E304*0.21</f>
        <v>0</v>
      </c>
      <c r="G304" s="23">
        <f aca="true" t="shared" si="88" ref="G304:G311">E304*D304</f>
        <v>0</v>
      </c>
      <c r="H304" s="23">
        <f aca="true" t="shared" si="89" ref="H304:H311">E304*1.21</f>
        <v>0</v>
      </c>
      <c r="I304" s="23">
        <f aca="true" t="shared" si="90" ref="I304:I311">(E304*0.21)*D304</f>
        <v>0</v>
      </c>
      <c r="J304" s="23">
        <f aca="true" t="shared" si="91" ref="J304:J311">H304*D304</f>
        <v>0</v>
      </c>
      <c r="K304" s="100" t="s">
        <v>388</v>
      </c>
    </row>
    <row r="305" spans="1:11" s="9" customFormat="1" ht="15">
      <c r="A305" s="19" t="s">
        <v>373</v>
      </c>
      <c r="B305" s="74">
        <v>2</v>
      </c>
      <c r="C305" s="104" t="s">
        <v>396</v>
      </c>
      <c r="D305" s="90">
        <v>1</v>
      </c>
      <c r="E305" s="95"/>
      <c r="F305" s="23">
        <f aca="true" t="shared" si="92" ref="F305:F311">E305*0.21</f>
        <v>0</v>
      </c>
      <c r="G305" s="23">
        <f t="shared" si="88"/>
        <v>0</v>
      </c>
      <c r="H305" s="23">
        <f t="shared" si="89"/>
        <v>0</v>
      </c>
      <c r="I305" s="23">
        <f t="shared" si="90"/>
        <v>0</v>
      </c>
      <c r="J305" s="23">
        <f t="shared" si="91"/>
        <v>0</v>
      </c>
      <c r="K305" s="101" t="s">
        <v>389</v>
      </c>
    </row>
    <row r="306" spans="1:11" s="9" customFormat="1" ht="15">
      <c r="A306" s="19" t="s">
        <v>373</v>
      </c>
      <c r="B306" s="74">
        <v>3</v>
      </c>
      <c r="C306" s="104" t="s">
        <v>400</v>
      </c>
      <c r="D306" s="90">
        <v>1</v>
      </c>
      <c r="E306" s="95"/>
      <c r="F306" s="23">
        <f t="shared" si="92"/>
        <v>0</v>
      </c>
      <c r="G306" s="23">
        <f t="shared" si="88"/>
        <v>0</v>
      </c>
      <c r="H306" s="23">
        <f t="shared" si="89"/>
        <v>0</v>
      </c>
      <c r="I306" s="23">
        <f t="shared" si="90"/>
        <v>0</v>
      </c>
      <c r="J306" s="23">
        <f t="shared" si="91"/>
        <v>0</v>
      </c>
      <c r="K306" s="99" t="s">
        <v>399</v>
      </c>
    </row>
    <row r="307" spans="1:11" s="9" customFormat="1" ht="15">
      <c r="A307" s="19" t="s">
        <v>373</v>
      </c>
      <c r="B307" s="74">
        <v>4</v>
      </c>
      <c r="C307" s="102" t="s">
        <v>397</v>
      </c>
      <c r="D307" s="90">
        <v>2</v>
      </c>
      <c r="E307" s="95"/>
      <c r="F307" s="23">
        <f t="shared" si="92"/>
        <v>0</v>
      </c>
      <c r="G307" s="23">
        <f t="shared" si="88"/>
        <v>0</v>
      </c>
      <c r="H307" s="23">
        <f t="shared" si="89"/>
        <v>0</v>
      </c>
      <c r="I307" s="23">
        <f t="shared" si="90"/>
        <v>0</v>
      </c>
      <c r="J307" s="23">
        <f t="shared" si="91"/>
        <v>0</v>
      </c>
      <c r="K307" s="101" t="s">
        <v>390</v>
      </c>
    </row>
    <row r="308" spans="1:11" s="9" customFormat="1" ht="30">
      <c r="A308" s="19" t="s">
        <v>373</v>
      </c>
      <c r="B308" s="74">
        <v>5</v>
      </c>
      <c r="C308" s="103" t="s">
        <v>398</v>
      </c>
      <c r="D308" s="90">
        <v>1</v>
      </c>
      <c r="E308" s="95"/>
      <c r="F308" s="23">
        <f t="shared" si="92"/>
        <v>0</v>
      </c>
      <c r="G308" s="23">
        <f t="shared" si="88"/>
        <v>0</v>
      </c>
      <c r="H308" s="23">
        <f t="shared" si="89"/>
        <v>0</v>
      </c>
      <c r="I308" s="23">
        <f t="shared" si="90"/>
        <v>0</v>
      </c>
      <c r="J308" s="23">
        <f t="shared" si="91"/>
        <v>0</v>
      </c>
      <c r="K308" s="101" t="s">
        <v>391</v>
      </c>
    </row>
    <row r="309" spans="1:11" s="9" customFormat="1" ht="15">
      <c r="A309" s="19" t="s">
        <v>373</v>
      </c>
      <c r="B309" s="74">
        <v>6</v>
      </c>
      <c r="C309" s="99" t="s">
        <v>392</v>
      </c>
      <c r="D309" s="90">
        <v>1</v>
      </c>
      <c r="E309" s="95"/>
      <c r="F309" s="23">
        <f t="shared" si="92"/>
        <v>0</v>
      </c>
      <c r="G309" s="23">
        <f t="shared" si="88"/>
        <v>0</v>
      </c>
      <c r="H309" s="23">
        <f t="shared" si="89"/>
        <v>0</v>
      </c>
      <c r="I309" s="23">
        <f t="shared" si="90"/>
        <v>0</v>
      </c>
      <c r="J309" s="23">
        <f t="shared" si="91"/>
        <v>0</v>
      </c>
      <c r="K309" s="101" t="s">
        <v>391</v>
      </c>
    </row>
    <row r="310" spans="1:11" s="9" customFormat="1" ht="15">
      <c r="A310" s="19" t="s">
        <v>373</v>
      </c>
      <c r="B310" s="74">
        <v>7</v>
      </c>
      <c r="C310" s="99" t="s">
        <v>393</v>
      </c>
      <c r="D310" s="90">
        <v>1</v>
      </c>
      <c r="E310" s="95"/>
      <c r="F310" s="23">
        <f t="shared" si="92"/>
        <v>0</v>
      </c>
      <c r="G310" s="23">
        <f t="shared" si="88"/>
        <v>0</v>
      </c>
      <c r="H310" s="23">
        <f t="shared" si="89"/>
        <v>0</v>
      </c>
      <c r="I310" s="23">
        <f t="shared" si="90"/>
        <v>0</v>
      </c>
      <c r="J310" s="23">
        <f t="shared" si="91"/>
        <v>0</v>
      </c>
      <c r="K310" s="101" t="s">
        <v>391</v>
      </c>
    </row>
    <row r="311" spans="1:11" s="9" customFormat="1" ht="15">
      <c r="A311" s="19" t="s">
        <v>373</v>
      </c>
      <c r="B311" s="74">
        <v>8</v>
      </c>
      <c r="C311" s="99" t="s">
        <v>394</v>
      </c>
      <c r="D311" s="90">
        <v>1</v>
      </c>
      <c r="E311" s="95"/>
      <c r="F311" s="23">
        <f t="shared" si="92"/>
        <v>0</v>
      </c>
      <c r="G311" s="23">
        <f t="shared" si="88"/>
        <v>0</v>
      </c>
      <c r="H311" s="23">
        <f t="shared" si="89"/>
        <v>0</v>
      </c>
      <c r="I311" s="23">
        <f t="shared" si="90"/>
        <v>0</v>
      </c>
      <c r="J311" s="23">
        <f t="shared" si="91"/>
        <v>0</v>
      </c>
      <c r="K311" s="101" t="s">
        <v>391</v>
      </c>
    </row>
    <row r="312" spans="1:11" s="9" customFormat="1" ht="15">
      <c r="A312" s="26"/>
      <c r="B312" s="27"/>
      <c r="C312" s="28" t="s">
        <v>13</v>
      </c>
      <c r="D312" s="39"/>
      <c r="E312" s="30"/>
      <c r="F312" s="30"/>
      <c r="G312" s="31">
        <f>SUM(G304:G311)</f>
        <v>0</v>
      </c>
      <c r="H312" s="30"/>
      <c r="I312" s="31">
        <f>SUM(I304:I311)</f>
        <v>0</v>
      </c>
      <c r="J312" s="31">
        <f>SUM(J304:J311)</f>
        <v>0</v>
      </c>
      <c r="K312" s="27"/>
    </row>
    <row r="313" spans="2:11" s="9" customFormat="1" ht="15">
      <c r="B313" s="32"/>
      <c r="C313" s="33"/>
      <c r="D313" s="34"/>
      <c r="E313" s="35"/>
      <c r="F313" s="35"/>
      <c r="G313" s="36"/>
      <c r="H313" s="35"/>
      <c r="I313" s="77"/>
      <c r="J313" s="77"/>
      <c r="K313" s="14"/>
    </row>
    <row r="314" spans="2:11" s="9" customFormat="1" ht="15">
      <c r="B314" s="32"/>
      <c r="C314" s="33"/>
      <c r="D314" s="34"/>
      <c r="E314" s="35"/>
      <c r="F314" s="35"/>
      <c r="G314" s="36"/>
      <c r="H314" s="35"/>
      <c r="I314" s="77"/>
      <c r="J314" s="77"/>
      <c r="K314" s="14"/>
    </row>
    <row r="315" spans="1:2" s="9" customFormat="1" ht="50.25" customHeight="1">
      <c r="A315" s="91" t="s">
        <v>14</v>
      </c>
      <c r="B315" s="96"/>
    </row>
    <row r="316" spans="1:2" s="9" customFormat="1" ht="15.75">
      <c r="A316" s="91" t="s">
        <v>15</v>
      </c>
      <c r="B316" s="96"/>
    </row>
    <row r="317" spans="1:2" s="9" customFormat="1" ht="47.25">
      <c r="A317" s="92" t="s">
        <v>16</v>
      </c>
      <c r="B317" s="97"/>
    </row>
    <row r="318" spans="1:2" s="9" customFormat="1" ht="33.75" customHeight="1">
      <c r="A318" s="92" t="s">
        <v>17</v>
      </c>
      <c r="B318" s="97"/>
    </row>
    <row r="319" spans="1:2" s="9" customFormat="1" ht="34.5" customHeight="1">
      <c r="A319" s="92" t="s">
        <v>18</v>
      </c>
      <c r="B319" s="97"/>
    </row>
    <row r="320" s="9" customFormat="1" ht="15">
      <c r="C320" s="93"/>
    </row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</sheetData>
  <sheetProtection algorithmName="SHA-512" hashValue="Ul8nsr31akZqLKxHv/mZ8oztXBzco++ti9v2aHI8O26wX/gyxOzoAjpEFl3FpAmte6qQXO9gu2MMXUxyApu75g==" saltValue="XKWrKcy5zggpY2g/PZCAag==" spinCount="100000" sheet="1" selectLockedCells="1"/>
  <mergeCells count="1">
    <mergeCell ref="A1:J1"/>
  </mergeCells>
  <dataValidations count="1">
    <dataValidation type="whole" allowBlank="1" showInputMessage="1" showErrorMessage="1" sqref="D7:D25 D30:D39 D202:D233 D56:D106">
      <formula1>0</formula1>
      <formula2>99999</formula2>
    </dataValidation>
  </dataValidation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Rubešová Adriana</dc:creator>
  <cp:keywords/>
  <dc:description/>
  <cp:lastModifiedBy>Pavlína Puciová</cp:lastModifiedBy>
  <cp:lastPrinted>2021-07-19T07:42:26Z</cp:lastPrinted>
  <dcterms:created xsi:type="dcterms:W3CDTF">2018-02-20T10:41:28Z</dcterms:created>
  <dcterms:modified xsi:type="dcterms:W3CDTF">2021-08-19T13:26:14Z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UZSVM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