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aaa pomocná složka\"/>
    </mc:Choice>
  </mc:AlternateContent>
  <bookViews>
    <workbookView xWindow="1860" yWindow="1020" windowWidth="28800" windowHeight="15480"/>
  </bookViews>
  <sheets>
    <sheet name="Nabídková cena celkem " sheetId="1" r:id="rId1"/>
    <sheet name="Nabídka ceny Stávající zařízení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L10" i="1" l="1"/>
  <c r="M10" i="1" s="1"/>
  <c r="J4" i="1" l="1"/>
  <c r="K4" i="1" s="1"/>
  <c r="J5" i="1"/>
  <c r="K5" i="1" s="1"/>
  <c r="J6" i="1"/>
  <c r="K6" i="1" s="1"/>
  <c r="K9" i="1" l="1"/>
  <c r="J9" i="1"/>
  <c r="L4" i="1"/>
  <c r="M4" i="1" l="1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J40" i="3" s="1"/>
  <c r="H41" i="3"/>
  <c r="I41" i="3"/>
  <c r="H42" i="3"/>
  <c r="I42" i="3"/>
  <c r="H43" i="3"/>
  <c r="I43" i="3"/>
  <c r="H44" i="3"/>
  <c r="J44" i="3" s="1"/>
  <c r="I44" i="3"/>
  <c r="H45" i="3"/>
  <c r="I45" i="3"/>
  <c r="J45" i="3" s="1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J71" i="3"/>
  <c r="H72" i="3"/>
  <c r="I72" i="3"/>
  <c r="H73" i="3"/>
  <c r="I73" i="3"/>
  <c r="H74" i="3"/>
  <c r="I74" i="3"/>
  <c r="H75" i="3"/>
  <c r="I75" i="3"/>
  <c r="J33" i="3" l="1"/>
  <c r="J60" i="3"/>
  <c r="J25" i="3"/>
  <c r="J47" i="3"/>
  <c r="J12" i="3"/>
  <c r="J26" i="3"/>
  <c r="J5" i="3"/>
  <c r="J32" i="3"/>
  <c r="J53" i="3"/>
  <c r="J27" i="3"/>
  <c r="J55" i="3"/>
  <c r="J36" i="3"/>
  <c r="J57" i="3"/>
  <c r="J7" i="3"/>
  <c r="J69" i="3"/>
  <c r="J52" i="3"/>
  <c r="J42" i="3"/>
  <c r="J31" i="3"/>
  <c r="J63" i="3"/>
  <c r="J4" i="3"/>
  <c r="J9" i="3"/>
  <c r="J51" i="3"/>
  <c r="J35" i="3"/>
  <c r="J13" i="3"/>
  <c r="J67" i="3"/>
  <c r="J56" i="3"/>
  <c r="J72" i="3"/>
  <c r="J29" i="3"/>
  <c r="J39" i="3"/>
  <c r="J28" i="3"/>
  <c r="J17" i="3"/>
  <c r="J65" i="3"/>
  <c r="J11" i="3"/>
  <c r="J16" i="3"/>
  <c r="J70" i="3"/>
  <c r="J64" i="3"/>
  <c r="J43" i="3"/>
  <c r="J10" i="3"/>
  <c r="J75" i="3"/>
  <c r="J58" i="3"/>
  <c r="J37" i="3"/>
  <c r="J21" i="3"/>
  <c r="J15" i="3"/>
  <c r="J68" i="3"/>
  <c r="J41" i="3"/>
  <c r="J73" i="3"/>
  <c r="J30" i="3"/>
  <c r="J19" i="3"/>
  <c r="J8" i="3"/>
  <c r="J61" i="3"/>
  <c r="J50" i="3"/>
  <c r="J24" i="3"/>
  <c r="J66" i="3"/>
  <c r="J49" i="3"/>
  <c r="J23" i="3"/>
  <c r="J59" i="3"/>
  <c r="J48" i="3"/>
  <c r="J20" i="3"/>
  <c r="J46" i="3"/>
  <c r="J54" i="3"/>
  <c r="J6" i="3"/>
  <c r="J14" i="3"/>
  <c r="J62" i="3"/>
  <c r="J18" i="3"/>
  <c r="J22" i="3"/>
  <c r="J34" i="3"/>
  <c r="J3" i="3"/>
  <c r="J74" i="3"/>
  <c r="J38" i="3"/>
  <c r="H6" i="1"/>
  <c r="L6" i="1" s="1"/>
  <c r="M6" i="1" s="1"/>
  <c r="I5" i="1"/>
  <c r="H5" i="1"/>
  <c r="L5" i="1" s="1"/>
  <c r="M5" i="1" l="1"/>
  <c r="J76" i="3"/>
  <c r="L8" i="1" s="1"/>
  <c r="L11" i="1" s="1"/>
  <c r="L12" i="1" s="1"/>
  <c r="M12" i="1" l="1"/>
  <c r="M8" i="1"/>
  <c r="M11" i="1" l="1"/>
</calcChain>
</file>

<file path=xl/sharedStrings.xml><?xml version="1.0" encoding="utf-8"?>
<sst xmlns="http://schemas.openxmlformats.org/spreadsheetml/2006/main" count="261" uniqueCount="127">
  <si>
    <t>MFZ A3 color (KAT I)</t>
  </si>
  <si>
    <t>Licence pro 1 zařízení systému řízení tisků *</t>
  </si>
  <si>
    <t>Stávající zařízení**</t>
  </si>
  <si>
    <t>Výrobce</t>
  </si>
  <si>
    <t>Model</t>
  </si>
  <si>
    <t>Sériové číslo</t>
  </si>
  <si>
    <t>MFZ A4 color (KAT II)</t>
  </si>
  <si>
    <t>MFZ A4 BW (KAT III)</t>
  </si>
  <si>
    <t>Kyocera</t>
  </si>
  <si>
    <t>TASKalfa 3554ci</t>
  </si>
  <si>
    <t>H563153257</t>
  </si>
  <si>
    <t>H563256449</t>
  </si>
  <si>
    <t>H563257013</t>
  </si>
  <si>
    <t>H563256799</t>
  </si>
  <si>
    <t>TaSKalfa 3554ci</t>
  </si>
  <si>
    <t>H56151154</t>
  </si>
  <si>
    <t>H563256960</t>
  </si>
  <si>
    <t>H563257712</t>
  </si>
  <si>
    <t>H563257709</t>
  </si>
  <si>
    <t>TASKalfa 358ci</t>
  </si>
  <si>
    <t>R312Y14816</t>
  </si>
  <si>
    <t>R312Y13841</t>
  </si>
  <si>
    <t>R312Y13845</t>
  </si>
  <si>
    <t>R312Y13866</t>
  </si>
  <si>
    <t>R312711371</t>
  </si>
  <si>
    <t>TASKalfa 3253ci</t>
  </si>
  <si>
    <t>RFH0940761</t>
  </si>
  <si>
    <t>RFH0940762</t>
  </si>
  <si>
    <t>RFH0X42650</t>
  </si>
  <si>
    <t>RFH0X42656</t>
  </si>
  <si>
    <t>RFH0Y43910</t>
  </si>
  <si>
    <t>RVP1307112</t>
  </si>
  <si>
    <t>TASKalfa 3252ci</t>
  </si>
  <si>
    <t>RVP1105006</t>
  </si>
  <si>
    <t>RVP1105014</t>
  </si>
  <si>
    <t>RVP1307206</t>
  </si>
  <si>
    <t>RVP1306846</t>
  </si>
  <si>
    <t>RVP1307151</t>
  </si>
  <si>
    <t>Taskalfa 3253ci</t>
  </si>
  <si>
    <t>RFH0940744</t>
  </si>
  <si>
    <t>RFH0X42023</t>
  </si>
  <si>
    <t>RFH0940755</t>
  </si>
  <si>
    <t>RVP1307143</t>
  </si>
  <si>
    <t>RVP1306841</t>
  </si>
  <si>
    <t>RVP1306777</t>
  </si>
  <si>
    <t>RVP1306759</t>
  </si>
  <si>
    <t>RVP1105289</t>
  </si>
  <si>
    <t>RVP1105119</t>
  </si>
  <si>
    <t>RVP1105039</t>
  </si>
  <si>
    <t>RVP1105269</t>
  </si>
  <si>
    <t>RVP0Z02040</t>
  </si>
  <si>
    <t>RVP0Y00640</t>
  </si>
  <si>
    <t>RVP1306847</t>
  </si>
  <si>
    <t>RVP0Z02234</t>
  </si>
  <si>
    <t>RVP0Z01844</t>
  </si>
  <si>
    <t>RVP1105220</t>
  </si>
  <si>
    <t>RVP1306784</t>
  </si>
  <si>
    <t>RVP0Z02262</t>
  </si>
  <si>
    <t>RVP1307198</t>
  </si>
  <si>
    <t xml:space="preserve"> RVP0Z02287</t>
  </si>
  <si>
    <t>TASKalfa 3554 ci</t>
  </si>
  <si>
    <t>RVP1306763</t>
  </si>
  <si>
    <t>RVP0Z02230</t>
  </si>
  <si>
    <t>RVP1307162</t>
  </si>
  <si>
    <t>RVP1307202</t>
  </si>
  <si>
    <t>Canon</t>
  </si>
  <si>
    <t>iRA-400i</t>
  </si>
  <si>
    <t>QLC26859</t>
  </si>
  <si>
    <t>QLC08634</t>
  </si>
  <si>
    <t>QLC28149</t>
  </si>
  <si>
    <t>Konica Minolta</t>
  </si>
  <si>
    <t>Bizhub 226</t>
  </si>
  <si>
    <t>A3PFWY1173808</t>
  </si>
  <si>
    <t>RFH0X42079</t>
  </si>
  <si>
    <t>RFH0839692</t>
  </si>
  <si>
    <t>RFH0840617</t>
  </si>
  <si>
    <t>RFH0840260</t>
  </si>
  <si>
    <t>Sharp</t>
  </si>
  <si>
    <t>MX-M266NV</t>
  </si>
  <si>
    <t>Triumph Adler</t>
  </si>
  <si>
    <t>2507ci</t>
  </si>
  <si>
    <t>RGT9301612</t>
  </si>
  <si>
    <t>RGT9301501</t>
  </si>
  <si>
    <t>RTG9301469</t>
  </si>
  <si>
    <t>RGT9301542</t>
  </si>
  <si>
    <t>RGT9301517</t>
  </si>
  <si>
    <t>RGT9301573</t>
  </si>
  <si>
    <t>RGT9301592</t>
  </si>
  <si>
    <t>RGT9301588</t>
  </si>
  <si>
    <t>RGT9301543</t>
  </si>
  <si>
    <t>RGT9301527</t>
  </si>
  <si>
    <t>3207ci</t>
  </si>
  <si>
    <t>RGS9301058</t>
  </si>
  <si>
    <t>RGS9301051</t>
  </si>
  <si>
    <t>RGS9301050</t>
  </si>
  <si>
    <t>RGS9301040</t>
  </si>
  <si>
    <t>RGS9301046</t>
  </si>
  <si>
    <t>Účastník vyplňuje pouze žlutě označená pole</t>
  </si>
  <si>
    <t>** Výpočet nabídkové ceny za provoz stávajcích zařízení je na samostatném listu</t>
  </si>
  <si>
    <t xml:space="preserve">Typ zařízení </t>
  </si>
  <si>
    <t>Počet ks</t>
  </si>
  <si>
    <t>Obchodní firma nebo název dodavatele - právnická/fyzická osoba</t>
  </si>
  <si>
    <t>Vyplňte</t>
  </si>
  <si>
    <t>Náklady tisk/klik čb celkem bez DPH</t>
  </si>
  <si>
    <t>Náklady tisk/klik barva celkem bez DPH</t>
  </si>
  <si>
    <t xml:space="preserve">Náklady tisk/klik celkem bez DPH za 60 měsíců </t>
  </si>
  <si>
    <t>Příloha č. 6 - Nabídková cena</t>
  </si>
  <si>
    <t>Příloha č. 6 - Nabídková cena stávajících zařízení</t>
  </si>
  <si>
    <t>Cena za tisk/klik *** 1 strana A4 bez DPH čb</t>
  </si>
  <si>
    <t>Cena za tisk/klik 1*stránky A4 bez DPH barevně</t>
  </si>
  <si>
    <t>Měsíční zatížení čb/zařízení</t>
  </si>
  <si>
    <t>Měsíční zatížení barva/zařízení</t>
  </si>
  <si>
    <t>Cena za tisk/klik *1 stránky A4 bez DPH čb</t>
  </si>
  <si>
    <t xml:space="preserve">Celková nabídková cena </t>
  </si>
  <si>
    <t>Celková nabídková cena za tiskárny včetně systému řízení tisku na dodaná zařízení</t>
  </si>
  <si>
    <t>Cena celkem za tisk/klik za 60 měsíců bez DPH</t>
  </si>
  <si>
    <t>Cena celkem za tisk/klik vč. DPH za 60 měsíců</t>
  </si>
  <si>
    <t>Cena za tisk/klik*** 1 strany bez DPH barevně</t>
  </si>
  <si>
    <t>Cena celkem za dodání tiskových zařízení bez DPH</t>
  </si>
  <si>
    <t>Cena celkem za dodání tiskových zařízení vč. DPH</t>
  </si>
  <si>
    <t>Celková cena na stávajících zařízeních za tisk/klik* celkem bez DPH</t>
  </si>
  <si>
    <t>Celková nabídková cena za servis a materiál za 60 měsíců na dodaná a stávající zařízení</t>
  </si>
  <si>
    <t>Celková nabídková cena za licence systému řízení tisků</t>
  </si>
  <si>
    <t>*** Cenou kliku se rozumí vytištění jedné strany o velikosti A4 v normovaném standardu, která bude vypočtena jako náklady na spotřební materiál a servis zařízení</t>
  </si>
  <si>
    <t>Nabídková cena za jednotku bez DPH</t>
  </si>
  <si>
    <t>* Cena za licenci pro 1 stávající zařízení na 60 měsíců včetně SW supportu a čtečky karet. Pro nově dodávaná zařízení musí být cena systému řízení tisků zahrnuta do ceny zařízení.</t>
  </si>
  <si>
    <t>* Cenou kliku se rozumí vytištění jedné strany o velikosti A4 v normovaném standardu, která bude vypočtena jako náklady na spotřební materiál a servis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</si>
</sst>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2" applyNumberFormat="0" applyAlignment="0" applyProtection="0"/>
  </cellStyleXfs>
  <cellXfs count="86">
    <xf numFmtId="0" fontId="0" fillId="0" borderId="0" xfId="0"/>
    <xf numFmtId="164" fontId="4" fillId="0" borderId="1" xfId="1" applyNumberFormat="1" applyFont="1" applyBorder="1" applyAlignment="1" applyProtection="1">
      <alignment vertical="center"/>
      <protection hidden="1"/>
    </xf>
    <xf numFmtId="164" fontId="4" fillId="0" borderId="1" xfId="2" applyNumberFormat="1" applyFont="1" applyBorder="1" applyAlignment="1" applyProtection="1">
      <alignment vertical="center"/>
      <protection hidden="1"/>
    </xf>
    <xf numFmtId="164" fontId="4" fillId="0" borderId="6" xfId="2" applyNumberFormat="1" applyFont="1" applyBorder="1" applyAlignment="1" applyProtection="1">
      <alignment vertical="center"/>
      <protection hidden="1"/>
    </xf>
    <xf numFmtId="164" fontId="4" fillId="0" borderId="8" xfId="2" applyNumberFormat="1" applyFont="1" applyBorder="1" applyAlignment="1" applyProtection="1">
      <alignment vertical="center"/>
      <protection hidden="1"/>
    </xf>
    <xf numFmtId="164" fontId="4" fillId="0" borderId="9" xfId="2" applyNumberFormat="1" applyFont="1" applyBorder="1" applyAlignment="1" applyProtection="1">
      <alignment vertical="center"/>
      <protection hidden="1"/>
    </xf>
    <xf numFmtId="164" fontId="4" fillId="0" borderId="11" xfId="2" applyNumberFormat="1" applyFont="1" applyBorder="1" applyAlignment="1" applyProtection="1">
      <alignment vertical="center"/>
      <protection hidden="1"/>
    </xf>
    <xf numFmtId="164" fontId="4" fillId="0" borderId="12" xfId="2" applyNumberFormat="1" applyFont="1" applyBorder="1" applyAlignment="1" applyProtection="1">
      <alignment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164" fontId="4" fillId="6" borderId="1" xfId="1" applyNumberFormat="1" applyFont="1" applyFill="1" applyBorder="1" applyAlignment="1" applyProtection="1">
      <alignment vertical="center"/>
      <protection hidden="1"/>
    </xf>
    <xf numFmtId="164" fontId="4" fillId="0" borderId="22" xfId="1" applyNumberFormat="1" applyFont="1" applyBorder="1" applyAlignment="1" applyProtection="1">
      <alignment vertical="center"/>
      <protection hidden="1"/>
    </xf>
    <xf numFmtId="164" fontId="4" fillId="0" borderId="23" xfId="1" applyNumberFormat="1" applyFont="1" applyBorder="1" applyAlignment="1" applyProtection="1">
      <alignment vertical="center"/>
      <protection hidden="1"/>
    </xf>
    <xf numFmtId="0" fontId="4" fillId="6" borderId="23" xfId="0" applyFont="1" applyFill="1" applyBorder="1" applyAlignment="1" applyProtection="1">
      <alignment vertical="center"/>
      <protection hidden="1"/>
    </xf>
    <xf numFmtId="164" fontId="9" fillId="9" borderId="8" xfId="1" applyNumberFormat="1" applyFont="1" applyFill="1" applyBorder="1" applyProtection="1">
      <protection hidden="1"/>
    </xf>
    <xf numFmtId="164" fontId="2" fillId="8" borderId="23" xfId="1" applyNumberFormat="1" applyFont="1" applyFill="1" applyBorder="1" applyAlignment="1" applyProtection="1">
      <alignment vertical="center"/>
      <protection hidden="1"/>
    </xf>
    <xf numFmtId="164" fontId="2" fillId="6" borderId="23" xfId="1" applyNumberFormat="1" applyFont="1" applyFill="1" applyBorder="1" applyAlignment="1" applyProtection="1">
      <alignment vertical="center"/>
      <protection hidden="1"/>
    </xf>
    <xf numFmtId="164" fontId="2" fillId="9" borderId="18" xfId="1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64" fontId="0" fillId="2" borderId="11" xfId="1" applyNumberFormat="1" applyFont="1" applyFill="1" applyBorder="1" applyAlignment="1" applyProtection="1">
      <alignment vertical="center"/>
      <protection locked="0"/>
    </xf>
    <xf numFmtId="44" fontId="0" fillId="2" borderId="1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2" borderId="1" xfId="1" applyNumberFormat="1" applyFont="1" applyFill="1" applyBorder="1" applyAlignment="1" applyProtection="1">
      <alignment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 hidden="1"/>
    </xf>
    <xf numFmtId="0" fontId="0" fillId="7" borderId="0" xfId="0" applyFill="1" applyProtection="1">
      <protection locked="0"/>
    </xf>
    <xf numFmtId="0" fontId="0" fillId="5" borderId="0" xfId="0" applyFill="1" applyProtection="1"/>
    <xf numFmtId="0" fontId="8" fillId="5" borderId="13" xfId="3" applyFont="1" applyFill="1" applyBorder="1" applyAlignment="1" applyProtection="1">
      <alignment horizontal="center" vertical="center" wrapText="1"/>
    </xf>
    <xf numFmtId="0" fontId="8" fillId="5" borderId="14" xfId="3" applyFont="1" applyFill="1" applyBorder="1" applyAlignment="1" applyProtection="1">
      <alignment horizontal="center" vertical="center" wrapText="1"/>
    </xf>
    <xf numFmtId="0" fontId="6" fillId="5" borderId="14" xfId="3" applyFont="1" applyFill="1" applyBorder="1" applyAlignment="1" applyProtection="1">
      <alignment horizontal="center" vertical="center" wrapText="1"/>
    </xf>
    <xf numFmtId="0" fontId="8" fillId="5" borderId="21" xfId="3" applyFont="1" applyFill="1" applyBorder="1" applyAlignment="1" applyProtection="1">
      <alignment horizontal="center" vertical="center" wrapText="1"/>
    </xf>
    <xf numFmtId="0" fontId="6" fillId="5" borderId="15" xfId="3" applyFont="1" applyFill="1" applyBorder="1" applyAlignment="1" applyProtection="1">
      <alignment horizontal="center" vertical="center" wrapText="1"/>
    </xf>
    <xf numFmtId="0" fontId="8" fillId="5" borderId="29" xfId="3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164" fontId="2" fillId="10" borderId="1" xfId="0" applyNumberFormat="1" applyFont="1" applyFill="1" applyBorder="1" applyAlignment="1" applyProtection="1">
      <alignment wrapText="1"/>
    </xf>
    <xf numFmtId="164" fontId="2" fillId="10" borderId="20" xfId="0" applyNumberFormat="1" applyFont="1" applyFill="1" applyBorder="1" applyAlignment="1" applyProtection="1">
      <alignment wrapText="1"/>
    </xf>
    <xf numFmtId="0" fontId="2" fillId="6" borderId="20" xfId="0" applyFont="1" applyFill="1" applyBorder="1" applyAlignment="1" applyProtection="1">
      <alignment wrapText="1"/>
    </xf>
    <xf numFmtId="164" fontId="0" fillId="6" borderId="6" xfId="0" applyNumberFormat="1" applyFill="1" applyBorder="1" applyAlignment="1" applyProtection="1">
      <alignment vertical="center"/>
    </xf>
    <xf numFmtId="0" fontId="2" fillId="10" borderId="24" xfId="0" applyFont="1" applyFill="1" applyBorder="1" applyAlignment="1" applyProtection="1">
      <alignment horizontal="left" vertical="center"/>
    </xf>
    <xf numFmtId="0" fontId="2" fillId="10" borderId="25" xfId="0" applyFont="1" applyFill="1" applyBorder="1" applyAlignment="1" applyProtection="1">
      <alignment horizontal="left" wrapText="1"/>
    </xf>
    <xf numFmtId="164" fontId="2" fillId="10" borderId="25" xfId="0" applyNumberFormat="1" applyFont="1" applyFill="1" applyBorder="1" applyAlignment="1" applyProtection="1">
      <alignment wrapText="1"/>
    </xf>
    <xf numFmtId="164" fontId="2" fillId="8" borderId="6" xfId="0" applyNumberFormat="1" applyFont="1" applyFill="1" applyBorder="1" applyAlignment="1" applyProtection="1">
      <alignment vertical="center"/>
    </xf>
    <xf numFmtId="0" fontId="2" fillId="8" borderId="20" xfId="0" applyFont="1" applyFill="1" applyBorder="1" applyAlignment="1" applyProtection="1">
      <alignment horizontal="left" wrapText="1"/>
    </xf>
    <xf numFmtId="164" fontId="2" fillId="8" borderId="1" xfId="0" applyNumberFormat="1" applyFont="1" applyFill="1" applyBorder="1" applyAlignment="1" applyProtection="1">
      <alignment wrapText="1"/>
    </xf>
    <xf numFmtId="0" fontId="2" fillId="9" borderId="26" xfId="0" applyFont="1" applyFill="1" applyBorder="1" applyAlignment="1" applyProtection="1">
      <alignment horizontal="left"/>
    </xf>
    <xf numFmtId="164" fontId="2" fillId="9" borderId="9" xfId="0" applyNumberFormat="1" applyFont="1" applyFill="1" applyBorder="1" applyAlignment="1" applyProtection="1">
      <alignment vertical="center"/>
    </xf>
    <xf numFmtId="3" fontId="0" fillId="0" borderId="11" xfId="0" applyNumberFormat="1" applyBorder="1" applyAlignment="1" applyProtection="1">
      <alignment vertical="center"/>
    </xf>
    <xf numFmtId="164" fontId="0" fillId="7" borderId="6" xfId="0" applyNumberFormat="1" applyFill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</xf>
    <xf numFmtId="164" fontId="2" fillId="6" borderId="6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0" fillId="7" borderId="0" xfId="0" applyFill="1" applyProtection="1"/>
    <xf numFmtId="0" fontId="0" fillId="2" borderId="0" xfId="0" applyFill="1" applyProtection="1"/>
    <xf numFmtId="44" fontId="0" fillId="2" borderId="11" xfId="2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11" xfId="0" applyNumberForma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</xf>
    <xf numFmtId="1" fontId="0" fillId="0" borderId="8" xfId="0" applyNumberForma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1" xfId="0" applyBorder="1" applyAlignment="1" applyProtection="1">
      <alignment horizontal="left"/>
    </xf>
    <xf numFmtId="0" fontId="0" fillId="0" borderId="5" xfId="0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left"/>
    </xf>
    <xf numFmtId="0" fontId="2" fillId="9" borderId="3" xfId="0" applyFont="1" applyFill="1" applyBorder="1" applyAlignment="1" applyProtection="1">
      <alignment horizontal="left"/>
    </xf>
    <xf numFmtId="0" fontId="2" fillId="9" borderId="4" xfId="0" applyFont="1" applyFill="1" applyBorder="1" applyAlignment="1" applyProtection="1">
      <alignment horizontal="left"/>
    </xf>
    <xf numFmtId="0" fontId="0" fillId="9" borderId="4" xfId="0" applyFill="1" applyBorder="1" applyProtection="1"/>
    <xf numFmtId="0" fontId="5" fillId="4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</xf>
    <xf numFmtId="0" fontId="2" fillId="10" borderId="24" xfId="0" applyFont="1" applyFill="1" applyBorder="1" applyAlignment="1" applyProtection="1">
      <alignment horizontal="left" wrapText="1"/>
    </xf>
    <xf numFmtId="0" fontId="2" fillId="10" borderId="25" xfId="0" applyFont="1" applyFill="1" applyBorder="1" applyAlignment="1" applyProtection="1">
      <alignment horizontal="left" wrapText="1"/>
    </xf>
    <xf numFmtId="0" fontId="2" fillId="9" borderId="16" xfId="0" applyFont="1" applyFill="1" applyBorder="1" applyAlignment="1" applyProtection="1">
      <alignment horizontal="left"/>
    </xf>
    <xf numFmtId="0" fontId="2" fillId="9" borderId="17" xfId="0" applyFont="1" applyFill="1" applyBorder="1" applyAlignment="1" applyProtection="1">
      <alignment horizontal="left"/>
    </xf>
    <xf numFmtId="0" fontId="2" fillId="8" borderId="24" xfId="0" applyFont="1" applyFill="1" applyBorder="1" applyAlignment="1" applyProtection="1">
      <alignment horizontal="left" wrapText="1"/>
    </xf>
    <xf numFmtId="0" fontId="2" fillId="8" borderId="25" xfId="0" applyFont="1" applyFill="1" applyBorder="1" applyAlignment="1" applyProtection="1">
      <alignment horizontal="left" wrapText="1"/>
    </xf>
    <xf numFmtId="0" fontId="7" fillId="5" borderId="19" xfId="0" applyFont="1" applyFill="1" applyBorder="1" applyAlignment="1" applyProtection="1">
      <alignment horizontal="center" vertical="center"/>
    </xf>
  </cellXfs>
  <cellStyles count="4">
    <cellStyle name="Kontrolní buňka" xfId="3" builtinId="23"/>
    <cellStyle name="Měna" xfId="1" builtinId="4"/>
    <cellStyle name="Měna 2" xfId="2"/>
    <cellStyle name="Normální" xfId="0" builtinId="0"/>
  </cellStyles>
  <dxfs count="0"/>
  <tableStyles count="1" defaultTableStyle="TableStyleMedium2" defaultPivotStyle="PivotStyleLight16">
    <tableStyle name="Styl tabulky 1" pivot="0" count="1">
      <tableStyleElement type="secondRow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70" zoomScaleNormal="70" workbookViewId="0">
      <pane ySplit="1" topLeftCell="A2" activePane="bottomLeft" state="frozen"/>
      <selection pane="bottomLeft" activeCell="C2" sqref="C2:L2"/>
    </sheetView>
  </sheetViews>
  <sheetFormatPr defaultRowHeight="14.5" x14ac:dyDescent="0.35"/>
  <cols>
    <col min="1" max="1" width="40.1796875" style="18" customWidth="1"/>
    <col min="2" max="2" width="8.7265625" style="18"/>
    <col min="3" max="3" width="20.36328125" style="18" customWidth="1"/>
    <col min="4" max="5" width="14.36328125" style="18" customWidth="1"/>
    <col min="6" max="6" width="11.90625" style="18" customWidth="1"/>
    <col min="7" max="7" width="11.36328125" style="18" customWidth="1"/>
    <col min="8" max="8" width="13.1796875" style="18" customWidth="1"/>
    <col min="9" max="9" width="13.81640625" style="18" customWidth="1"/>
    <col min="10" max="10" width="18.81640625" style="18" customWidth="1"/>
    <col min="11" max="11" width="19.81640625" style="18" customWidth="1"/>
    <col min="12" max="13" width="25.6328125" style="18" customWidth="1"/>
    <col min="14" max="16384" width="8.7265625" style="18"/>
  </cols>
  <sheetData>
    <row r="1" spans="1:13" ht="32.4" customHeight="1" x14ac:dyDescent="0.35">
      <c r="A1" s="78" t="s">
        <v>106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7"/>
    </row>
    <row r="2" spans="1:13" ht="65.400000000000006" customHeight="1" thickBot="1" x14ac:dyDescent="0.4">
      <c r="A2" s="75" t="s">
        <v>101</v>
      </c>
      <c r="B2" s="75"/>
      <c r="C2" s="76" t="s">
        <v>102</v>
      </c>
      <c r="D2" s="77"/>
      <c r="E2" s="77"/>
      <c r="F2" s="77"/>
      <c r="G2" s="77"/>
      <c r="H2" s="77"/>
      <c r="I2" s="77"/>
      <c r="J2" s="77"/>
      <c r="K2" s="77"/>
      <c r="L2" s="77"/>
      <c r="M2" s="19"/>
    </row>
    <row r="3" spans="1:13" ht="80" customHeight="1" thickBot="1" x14ac:dyDescent="0.4">
      <c r="A3" s="28" t="s">
        <v>99</v>
      </c>
      <c r="B3" s="29" t="s">
        <v>100</v>
      </c>
      <c r="C3" s="30" t="s">
        <v>124</v>
      </c>
      <c r="D3" s="30" t="s">
        <v>108</v>
      </c>
      <c r="E3" s="30" t="s">
        <v>117</v>
      </c>
      <c r="F3" s="29" t="s">
        <v>110</v>
      </c>
      <c r="G3" s="29" t="s">
        <v>111</v>
      </c>
      <c r="H3" s="29" t="s">
        <v>103</v>
      </c>
      <c r="I3" s="29" t="s">
        <v>104</v>
      </c>
      <c r="J3" s="31" t="s">
        <v>118</v>
      </c>
      <c r="K3" s="31" t="s">
        <v>119</v>
      </c>
      <c r="L3" s="32" t="s">
        <v>115</v>
      </c>
      <c r="M3" s="33" t="s">
        <v>116</v>
      </c>
    </row>
    <row r="4" spans="1:13" s="22" customFormat="1" ht="24.75" customHeight="1" x14ac:dyDescent="0.35">
      <c r="A4" s="34" t="s">
        <v>0</v>
      </c>
      <c r="B4" s="35">
        <v>50</v>
      </c>
      <c r="C4" s="20">
        <v>0</v>
      </c>
      <c r="D4" s="21">
        <v>0</v>
      </c>
      <c r="E4" s="21">
        <v>0</v>
      </c>
      <c r="F4" s="51">
        <v>700</v>
      </c>
      <c r="G4" s="51">
        <v>1000</v>
      </c>
      <c r="H4" s="8">
        <f>D4*F4*B4</f>
        <v>0</v>
      </c>
      <c r="I4" s="8">
        <f>G4*E4*B4</f>
        <v>0</v>
      </c>
      <c r="J4" s="11">
        <f>B4*C4</f>
        <v>0</v>
      </c>
      <c r="K4" s="11">
        <f>J4*1.21</f>
        <v>0</v>
      </c>
      <c r="L4" s="11">
        <f>(H4+I4)*60</f>
        <v>0</v>
      </c>
      <c r="M4" s="52">
        <f>L4*1.21</f>
        <v>0</v>
      </c>
    </row>
    <row r="5" spans="1:13" s="22" customFormat="1" ht="24.75" customHeight="1" x14ac:dyDescent="0.35">
      <c r="A5" s="36" t="s">
        <v>6</v>
      </c>
      <c r="B5" s="37">
        <v>20</v>
      </c>
      <c r="C5" s="23">
        <v>0</v>
      </c>
      <c r="D5" s="24">
        <v>0</v>
      </c>
      <c r="E5" s="24">
        <v>0</v>
      </c>
      <c r="F5" s="53">
        <v>700</v>
      </c>
      <c r="G5" s="53">
        <v>1000</v>
      </c>
      <c r="H5" s="1">
        <f>D5*F5*B5</f>
        <v>0</v>
      </c>
      <c r="I5" s="1">
        <f>G5*E5*B5</f>
        <v>0</v>
      </c>
      <c r="J5" s="11">
        <f t="shared" ref="J5:J6" si="0">B5*C5</f>
        <v>0</v>
      </c>
      <c r="K5" s="11">
        <f t="shared" ref="K5:K6" si="1">J5*1.21</f>
        <v>0</v>
      </c>
      <c r="L5" s="11">
        <f t="shared" ref="L5:L6" si="2">(H5+I5)*60</f>
        <v>0</v>
      </c>
      <c r="M5" s="52">
        <f>L5*1.21</f>
        <v>0</v>
      </c>
    </row>
    <row r="6" spans="1:13" s="22" customFormat="1" ht="24.75" customHeight="1" x14ac:dyDescent="0.35">
      <c r="A6" s="36" t="s">
        <v>7</v>
      </c>
      <c r="B6" s="37">
        <v>220</v>
      </c>
      <c r="C6" s="23">
        <v>0</v>
      </c>
      <c r="D6" s="24">
        <v>0</v>
      </c>
      <c r="E6" s="25"/>
      <c r="F6" s="53">
        <v>500</v>
      </c>
      <c r="G6" s="9"/>
      <c r="H6" s="1">
        <f>D6*F6*B6</f>
        <v>0</v>
      </c>
      <c r="I6" s="10"/>
      <c r="J6" s="11">
        <f t="shared" si="0"/>
        <v>0</v>
      </c>
      <c r="K6" s="11">
        <f t="shared" si="1"/>
        <v>0</v>
      </c>
      <c r="L6" s="11">
        <f t="shared" si="2"/>
        <v>0</v>
      </c>
      <c r="M6" s="52">
        <f>L6*1.21</f>
        <v>0</v>
      </c>
    </row>
    <row r="7" spans="1:13" s="22" customFormat="1" ht="24.75" customHeight="1" x14ac:dyDescent="0.35">
      <c r="A7" s="38" t="s">
        <v>1</v>
      </c>
      <c r="B7" s="37">
        <v>73</v>
      </c>
      <c r="C7" s="23">
        <v>0</v>
      </c>
      <c r="D7" s="25"/>
      <c r="E7" s="25"/>
      <c r="F7" s="9"/>
      <c r="G7" s="9"/>
      <c r="H7" s="9"/>
      <c r="I7" s="9"/>
      <c r="J7" s="13"/>
      <c r="K7" s="13"/>
      <c r="L7" s="16"/>
      <c r="M7" s="54"/>
    </row>
    <row r="8" spans="1:13" s="22" customFormat="1" ht="24.75" customHeight="1" x14ac:dyDescent="0.35">
      <c r="A8" s="38" t="s">
        <v>2</v>
      </c>
      <c r="B8" s="37">
        <v>1</v>
      </c>
      <c r="C8" s="25"/>
      <c r="D8" s="25"/>
      <c r="E8" s="25"/>
      <c r="F8" s="9"/>
      <c r="G8" s="9"/>
      <c r="H8" s="9"/>
      <c r="I8" s="9"/>
      <c r="J8" s="13"/>
      <c r="K8" s="13"/>
      <c r="L8" s="12">
        <f>'Nabídka ceny Stávající zařízení'!J76</f>
        <v>0</v>
      </c>
      <c r="M8" s="52">
        <f>L8*1.21</f>
        <v>0</v>
      </c>
    </row>
    <row r="9" spans="1:13" s="22" customFormat="1" ht="24.75" customHeight="1" x14ac:dyDescent="0.5">
      <c r="A9" s="79" t="s">
        <v>114</v>
      </c>
      <c r="B9" s="80"/>
      <c r="C9" s="80"/>
      <c r="D9" s="80"/>
      <c r="E9" s="80"/>
      <c r="F9" s="80"/>
      <c r="G9" s="80"/>
      <c r="H9" s="80"/>
      <c r="I9" s="80"/>
      <c r="J9" s="39">
        <f>J4+J5+J6</f>
        <v>0</v>
      </c>
      <c r="K9" s="40">
        <f>K4+K5+K6</f>
        <v>0</v>
      </c>
      <c r="L9" s="41"/>
      <c r="M9" s="42"/>
    </row>
    <row r="10" spans="1:13" s="22" customFormat="1" ht="24.75" customHeight="1" x14ac:dyDescent="0.5">
      <c r="A10" s="43" t="s">
        <v>122</v>
      </c>
      <c r="B10" s="44"/>
      <c r="C10" s="44"/>
      <c r="D10" s="44"/>
      <c r="E10" s="44"/>
      <c r="F10" s="44"/>
      <c r="G10" s="44"/>
      <c r="H10" s="44"/>
      <c r="I10" s="44"/>
      <c r="J10" s="45"/>
      <c r="K10" s="40"/>
      <c r="L10" s="15">
        <f>B7*C7</f>
        <v>0</v>
      </c>
      <c r="M10" s="46">
        <f>L10*1.21</f>
        <v>0</v>
      </c>
    </row>
    <row r="11" spans="1:13" s="22" customFormat="1" ht="24.75" customHeight="1" x14ac:dyDescent="0.5">
      <c r="A11" s="83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47"/>
      <c r="L11" s="48">
        <f>L4+L5+L6+L8</f>
        <v>0</v>
      </c>
      <c r="M11" s="46">
        <f>L11*1.21</f>
        <v>0</v>
      </c>
    </row>
    <row r="12" spans="1:13" ht="24.75" customHeight="1" thickBot="1" x14ac:dyDescent="0.55000000000000004">
      <c r="A12" s="81" t="s">
        <v>113</v>
      </c>
      <c r="B12" s="82"/>
      <c r="C12" s="82"/>
      <c r="D12" s="82"/>
      <c r="E12" s="82"/>
      <c r="F12" s="82"/>
      <c r="G12" s="82"/>
      <c r="H12" s="82"/>
      <c r="I12" s="82"/>
      <c r="J12" s="82"/>
      <c r="K12" s="49"/>
      <c r="L12" s="14">
        <f>L10+L11+L7+J9</f>
        <v>0</v>
      </c>
      <c r="M12" s="50">
        <f>L12*1.21</f>
        <v>0</v>
      </c>
    </row>
    <row r="15" spans="1:13" x14ac:dyDescent="0.35">
      <c r="A15" s="55" t="s">
        <v>125</v>
      </c>
    </row>
    <row r="16" spans="1:13" x14ac:dyDescent="0.35">
      <c r="A16" s="55" t="s">
        <v>98</v>
      </c>
    </row>
    <row r="17" spans="1:4" x14ac:dyDescent="0.35">
      <c r="A17" s="56" t="s">
        <v>123</v>
      </c>
      <c r="B17" s="26"/>
      <c r="C17" s="26"/>
      <c r="D17" s="26"/>
    </row>
    <row r="18" spans="1:4" x14ac:dyDescent="0.35">
      <c r="A18" s="57" t="s">
        <v>97</v>
      </c>
    </row>
  </sheetData>
  <sheetProtection algorithmName="SHA-512" hashValue="c4S5uxHraXpJ38bETsksbMFyRUi6WdpvF+C4iC8OxvlY3l0QTxeF17CoJpOq26EyCzwxOPxWcGHDkPFvh+PScA==" saltValue="Vh86KooJA3TMtZdxPdVvPw==" spinCount="100000" sheet="1" objects="1" scenarios="1"/>
  <mergeCells count="6">
    <mergeCell ref="A2:B2"/>
    <mergeCell ref="C2:L2"/>
    <mergeCell ref="A1:L1"/>
    <mergeCell ref="A9:I9"/>
    <mergeCell ref="A12:J12"/>
    <mergeCell ref="A11:J1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="90" zoomScaleNormal="90" workbookViewId="0">
      <selection activeCell="D3" sqref="D3"/>
    </sheetView>
  </sheetViews>
  <sheetFormatPr defaultRowHeight="14.5" x14ac:dyDescent="0.35"/>
  <cols>
    <col min="1" max="1" width="14.36328125" style="18" customWidth="1"/>
    <col min="2" max="2" width="19.1796875" style="18" customWidth="1"/>
    <col min="3" max="3" width="18.1796875" style="18" customWidth="1"/>
    <col min="4" max="4" width="15.1796875" style="18" customWidth="1"/>
    <col min="5" max="5" width="15.08984375" style="18" customWidth="1"/>
    <col min="6" max="6" width="13.36328125" style="18" customWidth="1"/>
    <col min="7" max="7" width="12.90625" style="18" customWidth="1"/>
    <col min="8" max="8" width="14" style="18" customWidth="1"/>
    <col min="9" max="9" width="14.6328125" style="18" customWidth="1"/>
    <col min="10" max="10" width="23.08984375" style="18" customWidth="1"/>
    <col min="11" max="16384" width="8.7265625" style="18"/>
  </cols>
  <sheetData>
    <row r="1" spans="1:10" ht="42.65" customHeight="1" thickBot="1" x14ac:dyDescent="0.4">
      <c r="A1" s="85" t="s">
        <v>107</v>
      </c>
      <c r="B1" s="85"/>
      <c r="C1" s="85"/>
      <c r="D1" s="85"/>
      <c r="E1" s="85"/>
      <c r="F1" s="85"/>
      <c r="G1" s="85"/>
      <c r="H1" s="85"/>
      <c r="I1" s="85"/>
      <c r="J1" s="27"/>
    </row>
    <row r="2" spans="1:10" ht="77.5" customHeight="1" thickBot="1" x14ac:dyDescent="0.4">
      <c r="A2" s="28" t="s">
        <v>3</v>
      </c>
      <c r="B2" s="29" t="s">
        <v>4</v>
      </c>
      <c r="C2" s="29" t="s">
        <v>5</v>
      </c>
      <c r="D2" s="30" t="s">
        <v>112</v>
      </c>
      <c r="E2" s="30" t="s">
        <v>109</v>
      </c>
      <c r="F2" s="29" t="s">
        <v>110</v>
      </c>
      <c r="G2" s="29" t="s">
        <v>111</v>
      </c>
      <c r="H2" s="29" t="s">
        <v>103</v>
      </c>
      <c r="I2" s="29" t="s">
        <v>104</v>
      </c>
      <c r="J2" s="32" t="s">
        <v>105</v>
      </c>
    </row>
    <row r="3" spans="1:10" x14ac:dyDescent="0.35">
      <c r="A3" s="63" t="s">
        <v>8</v>
      </c>
      <c r="B3" s="64" t="s">
        <v>9</v>
      </c>
      <c r="C3" s="65" t="s">
        <v>10</v>
      </c>
      <c r="D3" s="58">
        <v>0</v>
      </c>
      <c r="E3" s="58">
        <v>0</v>
      </c>
      <c r="F3" s="60">
        <v>1000</v>
      </c>
      <c r="G3" s="60">
        <v>1600</v>
      </c>
      <c r="H3" s="6">
        <f t="shared" ref="H3:H34" si="0">D3*F3</f>
        <v>0</v>
      </c>
      <c r="I3" s="6">
        <f t="shared" ref="I3:I34" si="1">G3*E3</f>
        <v>0</v>
      </c>
      <c r="J3" s="7">
        <f t="shared" ref="J3:J34" si="2">(H3+I3)*60</f>
        <v>0</v>
      </c>
    </row>
    <row r="4" spans="1:10" x14ac:dyDescent="0.35">
      <c r="A4" s="66" t="s">
        <v>8</v>
      </c>
      <c r="B4" s="67" t="s">
        <v>9</v>
      </c>
      <c r="C4" s="68" t="s">
        <v>11</v>
      </c>
      <c r="D4" s="58">
        <v>0</v>
      </c>
      <c r="E4" s="58">
        <v>0</v>
      </c>
      <c r="F4" s="61">
        <v>700</v>
      </c>
      <c r="G4" s="61">
        <v>1100</v>
      </c>
      <c r="H4" s="2">
        <f t="shared" si="0"/>
        <v>0</v>
      </c>
      <c r="I4" s="2">
        <f t="shared" si="1"/>
        <v>0</v>
      </c>
      <c r="J4" s="3">
        <f t="shared" si="2"/>
        <v>0</v>
      </c>
    </row>
    <row r="5" spans="1:10" x14ac:dyDescent="0.35">
      <c r="A5" s="66" t="s">
        <v>8</v>
      </c>
      <c r="B5" s="67" t="s">
        <v>9</v>
      </c>
      <c r="C5" s="68" t="s">
        <v>12</v>
      </c>
      <c r="D5" s="58">
        <v>0</v>
      </c>
      <c r="E5" s="58">
        <v>0</v>
      </c>
      <c r="F5" s="61">
        <v>200</v>
      </c>
      <c r="G5" s="61">
        <v>600</v>
      </c>
      <c r="H5" s="2">
        <f t="shared" si="0"/>
        <v>0</v>
      </c>
      <c r="I5" s="2">
        <f t="shared" si="1"/>
        <v>0</v>
      </c>
      <c r="J5" s="3">
        <f t="shared" si="2"/>
        <v>0</v>
      </c>
    </row>
    <row r="6" spans="1:10" x14ac:dyDescent="0.35">
      <c r="A6" s="66" t="s">
        <v>8</v>
      </c>
      <c r="B6" s="67" t="s">
        <v>9</v>
      </c>
      <c r="C6" s="68" t="s">
        <v>13</v>
      </c>
      <c r="D6" s="58">
        <v>0</v>
      </c>
      <c r="E6" s="58">
        <v>0</v>
      </c>
      <c r="F6" s="61">
        <v>600</v>
      </c>
      <c r="G6" s="61">
        <v>1100</v>
      </c>
      <c r="H6" s="2">
        <f t="shared" si="0"/>
        <v>0</v>
      </c>
      <c r="I6" s="2">
        <f t="shared" si="1"/>
        <v>0</v>
      </c>
      <c r="J6" s="3">
        <f t="shared" si="2"/>
        <v>0</v>
      </c>
    </row>
    <row r="7" spans="1:10" x14ac:dyDescent="0.35">
      <c r="A7" s="66" t="s">
        <v>8</v>
      </c>
      <c r="B7" s="67" t="s">
        <v>14</v>
      </c>
      <c r="C7" s="68" t="s">
        <v>15</v>
      </c>
      <c r="D7" s="58">
        <v>0</v>
      </c>
      <c r="E7" s="58">
        <v>0</v>
      </c>
      <c r="F7" s="61">
        <v>600</v>
      </c>
      <c r="G7" s="61">
        <v>2100</v>
      </c>
      <c r="H7" s="2">
        <f t="shared" si="0"/>
        <v>0</v>
      </c>
      <c r="I7" s="2">
        <f t="shared" si="1"/>
        <v>0</v>
      </c>
      <c r="J7" s="3">
        <f t="shared" si="2"/>
        <v>0</v>
      </c>
    </row>
    <row r="8" spans="1:10" x14ac:dyDescent="0.35">
      <c r="A8" s="66" t="s">
        <v>8</v>
      </c>
      <c r="B8" s="67" t="s">
        <v>9</v>
      </c>
      <c r="C8" s="68" t="s">
        <v>16</v>
      </c>
      <c r="D8" s="58">
        <v>0</v>
      </c>
      <c r="E8" s="58">
        <v>0</v>
      </c>
      <c r="F8" s="61">
        <v>500</v>
      </c>
      <c r="G8" s="61">
        <v>1300</v>
      </c>
      <c r="H8" s="2">
        <f t="shared" si="0"/>
        <v>0</v>
      </c>
      <c r="I8" s="2">
        <f t="shared" si="1"/>
        <v>0</v>
      </c>
      <c r="J8" s="3">
        <f t="shared" si="2"/>
        <v>0</v>
      </c>
    </row>
    <row r="9" spans="1:10" x14ac:dyDescent="0.35">
      <c r="A9" s="66" t="s">
        <v>8</v>
      </c>
      <c r="B9" s="67" t="s">
        <v>9</v>
      </c>
      <c r="C9" s="68" t="s">
        <v>17</v>
      </c>
      <c r="D9" s="58">
        <v>0</v>
      </c>
      <c r="E9" s="58">
        <v>0</v>
      </c>
      <c r="F9" s="61">
        <v>300</v>
      </c>
      <c r="G9" s="61">
        <v>500</v>
      </c>
      <c r="H9" s="2">
        <f t="shared" si="0"/>
        <v>0</v>
      </c>
      <c r="I9" s="2">
        <f t="shared" si="1"/>
        <v>0</v>
      </c>
      <c r="J9" s="3">
        <f t="shared" si="2"/>
        <v>0</v>
      </c>
    </row>
    <row r="10" spans="1:10" x14ac:dyDescent="0.35">
      <c r="A10" s="66" t="s">
        <v>8</v>
      </c>
      <c r="B10" s="67" t="s">
        <v>9</v>
      </c>
      <c r="C10" s="68" t="s">
        <v>18</v>
      </c>
      <c r="D10" s="58">
        <v>0</v>
      </c>
      <c r="E10" s="58">
        <v>0</v>
      </c>
      <c r="F10" s="61">
        <v>600</v>
      </c>
      <c r="G10" s="61">
        <v>1600</v>
      </c>
      <c r="H10" s="2">
        <f t="shared" si="0"/>
        <v>0</v>
      </c>
      <c r="I10" s="2">
        <f t="shared" si="1"/>
        <v>0</v>
      </c>
      <c r="J10" s="3">
        <f t="shared" si="2"/>
        <v>0</v>
      </c>
    </row>
    <row r="11" spans="1:10" x14ac:dyDescent="0.35">
      <c r="A11" s="66" t="s">
        <v>8</v>
      </c>
      <c r="B11" s="67" t="s">
        <v>19</v>
      </c>
      <c r="C11" s="68" t="s">
        <v>20</v>
      </c>
      <c r="D11" s="58">
        <v>0</v>
      </c>
      <c r="E11" s="58">
        <v>0</v>
      </c>
      <c r="F11" s="61">
        <v>100</v>
      </c>
      <c r="G11" s="61">
        <v>300</v>
      </c>
      <c r="H11" s="2">
        <f t="shared" si="0"/>
        <v>0</v>
      </c>
      <c r="I11" s="2">
        <f t="shared" si="1"/>
        <v>0</v>
      </c>
      <c r="J11" s="3">
        <f t="shared" si="2"/>
        <v>0</v>
      </c>
    </row>
    <row r="12" spans="1:10" x14ac:dyDescent="0.35">
      <c r="A12" s="66" t="s">
        <v>8</v>
      </c>
      <c r="B12" s="67" t="s">
        <v>19</v>
      </c>
      <c r="C12" s="68" t="s">
        <v>21</v>
      </c>
      <c r="D12" s="58">
        <v>0</v>
      </c>
      <c r="E12" s="58">
        <v>0</v>
      </c>
      <c r="F12" s="61">
        <v>200</v>
      </c>
      <c r="G12" s="61">
        <v>300</v>
      </c>
      <c r="H12" s="2">
        <f t="shared" si="0"/>
        <v>0</v>
      </c>
      <c r="I12" s="2">
        <f t="shared" si="1"/>
        <v>0</v>
      </c>
      <c r="J12" s="3">
        <f t="shared" si="2"/>
        <v>0</v>
      </c>
    </row>
    <row r="13" spans="1:10" x14ac:dyDescent="0.35">
      <c r="A13" s="66" t="s">
        <v>8</v>
      </c>
      <c r="B13" s="67" t="s">
        <v>19</v>
      </c>
      <c r="C13" s="68" t="s">
        <v>22</v>
      </c>
      <c r="D13" s="58">
        <v>0</v>
      </c>
      <c r="E13" s="58">
        <v>0</v>
      </c>
      <c r="F13" s="61">
        <v>300</v>
      </c>
      <c r="G13" s="61">
        <v>400</v>
      </c>
      <c r="H13" s="2">
        <f t="shared" si="0"/>
        <v>0</v>
      </c>
      <c r="I13" s="2">
        <f t="shared" si="1"/>
        <v>0</v>
      </c>
      <c r="J13" s="3">
        <f t="shared" si="2"/>
        <v>0</v>
      </c>
    </row>
    <row r="14" spans="1:10" x14ac:dyDescent="0.35">
      <c r="A14" s="66" t="s">
        <v>8</v>
      </c>
      <c r="B14" s="67" t="s">
        <v>19</v>
      </c>
      <c r="C14" s="68" t="s">
        <v>23</v>
      </c>
      <c r="D14" s="58">
        <v>0</v>
      </c>
      <c r="E14" s="58">
        <v>0</v>
      </c>
      <c r="F14" s="61">
        <v>100</v>
      </c>
      <c r="G14" s="61">
        <v>300</v>
      </c>
      <c r="H14" s="2">
        <f t="shared" si="0"/>
        <v>0</v>
      </c>
      <c r="I14" s="2">
        <f t="shared" si="1"/>
        <v>0</v>
      </c>
      <c r="J14" s="3">
        <f t="shared" si="2"/>
        <v>0</v>
      </c>
    </row>
    <row r="15" spans="1:10" x14ac:dyDescent="0.35">
      <c r="A15" s="66" t="s">
        <v>8</v>
      </c>
      <c r="B15" s="67" t="s">
        <v>19</v>
      </c>
      <c r="C15" s="68" t="s">
        <v>24</v>
      </c>
      <c r="D15" s="58">
        <v>0</v>
      </c>
      <c r="E15" s="58">
        <v>0</v>
      </c>
      <c r="F15" s="61">
        <v>500</v>
      </c>
      <c r="G15" s="61">
        <v>900</v>
      </c>
      <c r="H15" s="2">
        <f t="shared" si="0"/>
        <v>0</v>
      </c>
      <c r="I15" s="2">
        <f t="shared" si="1"/>
        <v>0</v>
      </c>
      <c r="J15" s="3">
        <f t="shared" si="2"/>
        <v>0</v>
      </c>
    </row>
    <row r="16" spans="1:10" x14ac:dyDescent="0.35">
      <c r="A16" s="66" t="s">
        <v>8</v>
      </c>
      <c r="B16" s="67" t="s">
        <v>25</v>
      </c>
      <c r="C16" s="68" t="s">
        <v>26</v>
      </c>
      <c r="D16" s="58">
        <v>0</v>
      </c>
      <c r="E16" s="58">
        <v>0</v>
      </c>
      <c r="F16" s="61">
        <v>700</v>
      </c>
      <c r="G16" s="61">
        <v>100</v>
      </c>
      <c r="H16" s="2">
        <f t="shared" si="0"/>
        <v>0</v>
      </c>
      <c r="I16" s="2">
        <f t="shared" si="1"/>
        <v>0</v>
      </c>
      <c r="J16" s="3">
        <f t="shared" si="2"/>
        <v>0</v>
      </c>
    </row>
    <row r="17" spans="1:10" x14ac:dyDescent="0.35">
      <c r="A17" s="66" t="s">
        <v>8</v>
      </c>
      <c r="B17" s="67" t="s">
        <v>25</v>
      </c>
      <c r="C17" s="68" t="s">
        <v>27</v>
      </c>
      <c r="D17" s="58">
        <v>0</v>
      </c>
      <c r="E17" s="58">
        <v>0</v>
      </c>
      <c r="F17" s="61">
        <v>2800</v>
      </c>
      <c r="G17" s="61">
        <v>200</v>
      </c>
      <c r="H17" s="2">
        <f t="shared" si="0"/>
        <v>0</v>
      </c>
      <c r="I17" s="2">
        <f t="shared" si="1"/>
        <v>0</v>
      </c>
      <c r="J17" s="3">
        <f t="shared" si="2"/>
        <v>0</v>
      </c>
    </row>
    <row r="18" spans="1:10" x14ac:dyDescent="0.35">
      <c r="A18" s="66" t="s">
        <v>8</v>
      </c>
      <c r="B18" s="67" t="s">
        <v>25</v>
      </c>
      <c r="C18" s="68" t="s">
        <v>28</v>
      </c>
      <c r="D18" s="58">
        <v>0</v>
      </c>
      <c r="E18" s="58">
        <v>0</v>
      </c>
      <c r="F18" s="61">
        <v>1200</v>
      </c>
      <c r="G18" s="61">
        <v>800</v>
      </c>
      <c r="H18" s="2">
        <f t="shared" si="0"/>
        <v>0</v>
      </c>
      <c r="I18" s="2">
        <f t="shared" si="1"/>
        <v>0</v>
      </c>
      <c r="J18" s="3">
        <f t="shared" si="2"/>
        <v>0</v>
      </c>
    </row>
    <row r="19" spans="1:10" x14ac:dyDescent="0.35">
      <c r="A19" s="66" t="s">
        <v>8</v>
      </c>
      <c r="B19" s="67" t="s">
        <v>25</v>
      </c>
      <c r="C19" s="68" t="s">
        <v>29</v>
      </c>
      <c r="D19" s="58">
        <v>0</v>
      </c>
      <c r="E19" s="58">
        <v>0</v>
      </c>
      <c r="F19" s="61">
        <v>400</v>
      </c>
      <c r="G19" s="61">
        <v>1100</v>
      </c>
      <c r="H19" s="2">
        <f t="shared" si="0"/>
        <v>0</v>
      </c>
      <c r="I19" s="2">
        <f t="shared" si="1"/>
        <v>0</v>
      </c>
      <c r="J19" s="3">
        <f t="shared" si="2"/>
        <v>0</v>
      </c>
    </row>
    <row r="20" spans="1:10" x14ac:dyDescent="0.35">
      <c r="A20" s="66" t="s">
        <v>8</v>
      </c>
      <c r="B20" s="67" t="s">
        <v>25</v>
      </c>
      <c r="C20" s="68" t="s">
        <v>30</v>
      </c>
      <c r="D20" s="58">
        <v>0</v>
      </c>
      <c r="E20" s="58">
        <v>0</v>
      </c>
      <c r="F20" s="61">
        <v>600</v>
      </c>
      <c r="G20" s="61">
        <v>1600</v>
      </c>
      <c r="H20" s="2">
        <f t="shared" si="0"/>
        <v>0</v>
      </c>
      <c r="I20" s="2">
        <f t="shared" si="1"/>
        <v>0</v>
      </c>
      <c r="J20" s="3">
        <f t="shared" si="2"/>
        <v>0</v>
      </c>
    </row>
    <row r="21" spans="1:10" x14ac:dyDescent="0.35">
      <c r="A21" s="66" t="s">
        <v>8</v>
      </c>
      <c r="B21" s="67" t="s">
        <v>9</v>
      </c>
      <c r="C21" s="68" t="s">
        <v>31</v>
      </c>
      <c r="D21" s="58">
        <v>0</v>
      </c>
      <c r="E21" s="58">
        <v>0</v>
      </c>
      <c r="F21" s="61">
        <v>200</v>
      </c>
      <c r="G21" s="61">
        <v>1600</v>
      </c>
      <c r="H21" s="2">
        <f t="shared" si="0"/>
        <v>0</v>
      </c>
      <c r="I21" s="2">
        <f t="shared" si="1"/>
        <v>0</v>
      </c>
      <c r="J21" s="3">
        <f t="shared" si="2"/>
        <v>0</v>
      </c>
    </row>
    <row r="22" spans="1:10" x14ac:dyDescent="0.35">
      <c r="A22" s="66" t="s">
        <v>8</v>
      </c>
      <c r="B22" s="67" t="s">
        <v>32</v>
      </c>
      <c r="C22" s="68" t="s">
        <v>33</v>
      </c>
      <c r="D22" s="58">
        <v>0</v>
      </c>
      <c r="E22" s="58">
        <v>0</v>
      </c>
      <c r="F22" s="61">
        <v>100</v>
      </c>
      <c r="G22" s="61">
        <v>600</v>
      </c>
      <c r="H22" s="2">
        <f t="shared" si="0"/>
        <v>0</v>
      </c>
      <c r="I22" s="2">
        <f t="shared" si="1"/>
        <v>0</v>
      </c>
      <c r="J22" s="3">
        <f t="shared" si="2"/>
        <v>0</v>
      </c>
    </row>
    <row r="23" spans="1:10" x14ac:dyDescent="0.35">
      <c r="A23" s="66" t="s">
        <v>8</v>
      </c>
      <c r="B23" s="67" t="s">
        <v>9</v>
      </c>
      <c r="C23" s="68" t="s">
        <v>34</v>
      </c>
      <c r="D23" s="58">
        <v>0</v>
      </c>
      <c r="E23" s="58">
        <v>0</v>
      </c>
      <c r="F23" s="61">
        <v>700</v>
      </c>
      <c r="G23" s="61">
        <v>900</v>
      </c>
      <c r="H23" s="2">
        <f t="shared" si="0"/>
        <v>0</v>
      </c>
      <c r="I23" s="2">
        <f t="shared" si="1"/>
        <v>0</v>
      </c>
      <c r="J23" s="3">
        <f t="shared" si="2"/>
        <v>0</v>
      </c>
    </row>
    <row r="24" spans="1:10" x14ac:dyDescent="0.35">
      <c r="A24" s="66" t="s">
        <v>8</v>
      </c>
      <c r="B24" s="67" t="s">
        <v>9</v>
      </c>
      <c r="C24" s="68" t="s">
        <v>35</v>
      </c>
      <c r="D24" s="58">
        <v>0</v>
      </c>
      <c r="E24" s="58">
        <v>0</v>
      </c>
      <c r="F24" s="61">
        <v>600</v>
      </c>
      <c r="G24" s="61">
        <v>1200</v>
      </c>
      <c r="H24" s="2">
        <f t="shared" si="0"/>
        <v>0</v>
      </c>
      <c r="I24" s="2">
        <f t="shared" si="1"/>
        <v>0</v>
      </c>
      <c r="J24" s="3">
        <f t="shared" si="2"/>
        <v>0</v>
      </c>
    </row>
    <row r="25" spans="1:10" x14ac:dyDescent="0.35">
      <c r="A25" s="66" t="s">
        <v>8</v>
      </c>
      <c r="B25" s="67" t="s">
        <v>9</v>
      </c>
      <c r="C25" s="68" t="s">
        <v>36</v>
      </c>
      <c r="D25" s="58">
        <v>0</v>
      </c>
      <c r="E25" s="58">
        <v>0</v>
      </c>
      <c r="F25" s="61">
        <v>300</v>
      </c>
      <c r="G25" s="61">
        <v>600</v>
      </c>
      <c r="H25" s="2">
        <f t="shared" si="0"/>
        <v>0</v>
      </c>
      <c r="I25" s="2">
        <f t="shared" si="1"/>
        <v>0</v>
      </c>
      <c r="J25" s="3">
        <f t="shared" si="2"/>
        <v>0</v>
      </c>
    </row>
    <row r="26" spans="1:10" x14ac:dyDescent="0.35">
      <c r="A26" s="66" t="s">
        <v>8</v>
      </c>
      <c r="B26" s="67" t="s">
        <v>9</v>
      </c>
      <c r="C26" s="68" t="s">
        <v>37</v>
      </c>
      <c r="D26" s="58">
        <v>0</v>
      </c>
      <c r="E26" s="58">
        <v>0</v>
      </c>
      <c r="F26" s="61">
        <v>200</v>
      </c>
      <c r="G26" s="61">
        <v>600</v>
      </c>
      <c r="H26" s="2">
        <f t="shared" si="0"/>
        <v>0</v>
      </c>
      <c r="I26" s="2">
        <f t="shared" si="1"/>
        <v>0</v>
      </c>
      <c r="J26" s="3">
        <f t="shared" si="2"/>
        <v>0</v>
      </c>
    </row>
    <row r="27" spans="1:10" x14ac:dyDescent="0.35">
      <c r="A27" s="66" t="s">
        <v>8</v>
      </c>
      <c r="B27" s="67" t="s">
        <v>38</v>
      </c>
      <c r="C27" s="68" t="s">
        <v>39</v>
      </c>
      <c r="D27" s="58">
        <v>0</v>
      </c>
      <c r="E27" s="58">
        <v>0</v>
      </c>
      <c r="F27" s="61">
        <v>900</v>
      </c>
      <c r="G27" s="61">
        <v>1700</v>
      </c>
      <c r="H27" s="2">
        <f t="shared" si="0"/>
        <v>0</v>
      </c>
      <c r="I27" s="2">
        <f t="shared" si="1"/>
        <v>0</v>
      </c>
      <c r="J27" s="3">
        <f t="shared" si="2"/>
        <v>0</v>
      </c>
    </row>
    <row r="28" spans="1:10" x14ac:dyDescent="0.35">
      <c r="A28" s="66" t="s">
        <v>8</v>
      </c>
      <c r="B28" s="67" t="s">
        <v>38</v>
      </c>
      <c r="C28" s="68" t="s">
        <v>40</v>
      </c>
      <c r="D28" s="58">
        <v>0</v>
      </c>
      <c r="E28" s="58">
        <v>0</v>
      </c>
      <c r="F28" s="61">
        <v>600</v>
      </c>
      <c r="G28" s="61">
        <v>1400</v>
      </c>
      <c r="H28" s="2">
        <f t="shared" si="0"/>
        <v>0</v>
      </c>
      <c r="I28" s="2">
        <f t="shared" si="1"/>
        <v>0</v>
      </c>
      <c r="J28" s="3">
        <f t="shared" si="2"/>
        <v>0</v>
      </c>
    </row>
    <row r="29" spans="1:10" x14ac:dyDescent="0.35">
      <c r="A29" s="66" t="s">
        <v>8</v>
      </c>
      <c r="B29" s="67" t="s">
        <v>38</v>
      </c>
      <c r="C29" s="68" t="s">
        <v>41</v>
      </c>
      <c r="D29" s="58">
        <v>0</v>
      </c>
      <c r="E29" s="58">
        <v>0</v>
      </c>
      <c r="F29" s="61">
        <v>800</v>
      </c>
      <c r="G29" s="61">
        <v>2000</v>
      </c>
      <c r="H29" s="2">
        <f t="shared" si="0"/>
        <v>0</v>
      </c>
      <c r="I29" s="2">
        <f t="shared" si="1"/>
        <v>0</v>
      </c>
      <c r="J29" s="3">
        <f t="shared" si="2"/>
        <v>0</v>
      </c>
    </row>
    <row r="30" spans="1:10" x14ac:dyDescent="0.35">
      <c r="A30" s="66" t="s">
        <v>8</v>
      </c>
      <c r="B30" s="67" t="s">
        <v>9</v>
      </c>
      <c r="C30" s="68" t="s">
        <v>42</v>
      </c>
      <c r="D30" s="58">
        <v>0</v>
      </c>
      <c r="E30" s="58">
        <v>0</v>
      </c>
      <c r="F30" s="61">
        <v>1000</v>
      </c>
      <c r="G30" s="61">
        <v>2400</v>
      </c>
      <c r="H30" s="2">
        <f t="shared" si="0"/>
        <v>0</v>
      </c>
      <c r="I30" s="2">
        <f t="shared" si="1"/>
        <v>0</v>
      </c>
      <c r="J30" s="3">
        <f t="shared" si="2"/>
        <v>0</v>
      </c>
    </row>
    <row r="31" spans="1:10" x14ac:dyDescent="0.35">
      <c r="A31" s="66" t="s">
        <v>8</v>
      </c>
      <c r="B31" s="67" t="s">
        <v>9</v>
      </c>
      <c r="C31" s="68" t="s">
        <v>43</v>
      </c>
      <c r="D31" s="58">
        <v>0</v>
      </c>
      <c r="E31" s="58">
        <v>0</v>
      </c>
      <c r="F31" s="61">
        <v>1300</v>
      </c>
      <c r="G31" s="61">
        <v>1200</v>
      </c>
      <c r="H31" s="2">
        <f t="shared" si="0"/>
        <v>0</v>
      </c>
      <c r="I31" s="2">
        <f t="shared" si="1"/>
        <v>0</v>
      </c>
      <c r="J31" s="3">
        <f t="shared" si="2"/>
        <v>0</v>
      </c>
    </row>
    <row r="32" spans="1:10" x14ac:dyDescent="0.35">
      <c r="A32" s="66" t="s">
        <v>8</v>
      </c>
      <c r="B32" s="67" t="s">
        <v>9</v>
      </c>
      <c r="C32" s="68" t="s">
        <v>44</v>
      </c>
      <c r="D32" s="58">
        <v>0</v>
      </c>
      <c r="E32" s="58">
        <v>0</v>
      </c>
      <c r="F32" s="61">
        <v>1200</v>
      </c>
      <c r="G32" s="61">
        <v>3400</v>
      </c>
      <c r="H32" s="2">
        <f t="shared" si="0"/>
        <v>0</v>
      </c>
      <c r="I32" s="2">
        <f t="shared" si="1"/>
        <v>0</v>
      </c>
      <c r="J32" s="3">
        <f t="shared" si="2"/>
        <v>0</v>
      </c>
    </row>
    <row r="33" spans="1:10" x14ac:dyDescent="0.35">
      <c r="A33" s="66" t="s">
        <v>8</v>
      </c>
      <c r="B33" s="67" t="s">
        <v>9</v>
      </c>
      <c r="C33" s="68" t="s">
        <v>45</v>
      </c>
      <c r="D33" s="58">
        <v>0</v>
      </c>
      <c r="E33" s="58">
        <v>0</v>
      </c>
      <c r="F33" s="61">
        <v>300</v>
      </c>
      <c r="G33" s="61">
        <v>700</v>
      </c>
      <c r="H33" s="2">
        <f t="shared" si="0"/>
        <v>0</v>
      </c>
      <c r="I33" s="2">
        <f t="shared" si="1"/>
        <v>0</v>
      </c>
      <c r="J33" s="3">
        <f t="shared" si="2"/>
        <v>0</v>
      </c>
    </row>
    <row r="34" spans="1:10" x14ac:dyDescent="0.35">
      <c r="A34" s="66" t="s">
        <v>8</v>
      </c>
      <c r="B34" s="67" t="s">
        <v>9</v>
      </c>
      <c r="C34" s="68" t="s">
        <v>46</v>
      </c>
      <c r="D34" s="58">
        <v>0</v>
      </c>
      <c r="E34" s="58">
        <v>0</v>
      </c>
      <c r="F34" s="61">
        <v>200</v>
      </c>
      <c r="G34" s="61">
        <v>800</v>
      </c>
      <c r="H34" s="2">
        <f t="shared" si="0"/>
        <v>0</v>
      </c>
      <c r="I34" s="2">
        <f t="shared" si="1"/>
        <v>0</v>
      </c>
      <c r="J34" s="3">
        <f t="shared" si="2"/>
        <v>0</v>
      </c>
    </row>
    <row r="35" spans="1:10" x14ac:dyDescent="0.35">
      <c r="A35" s="66" t="s">
        <v>8</v>
      </c>
      <c r="B35" s="67" t="s">
        <v>9</v>
      </c>
      <c r="C35" s="68" t="s">
        <v>47</v>
      </c>
      <c r="D35" s="58">
        <v>0</v>
      </c>
      <c r="E35" s="58">
        <v>0</v>
      </c>
      <c r="F35" s="61">
        <v>300</v>
      </c>
      <c r="G35" s="61">
        <v>600</v>
      </c>
      <c r="H35" s="2">
        <f t="shared" ref="H35:H66" si="3">D35*F35</f>
        <v>0</v>
      </c>
      <c r="I35" s="2">
        <f t="shared" ref="I35:I66" si="4">G35*E35</f>
        <v>0</v>
      </c>
      <c r="J35" s="3">
        <f t="shared" ref="J35:J66" si="5">(H35+I35)*60</f>
        <v>0</v>
      </c>
    </row>
    <row r="36" spans="1:10" x14ac:dyDescent="0.35">
      <c r="A36" s="66" t="s">
        <v>8</v>
      </c>
      <c r="B36" s="67" t="s">
        <v>9</v>
      </c>
      <c r="C36" s="68" t="s">
        <v>48</v>
      </c>
      <c r="D36" s="58">
        <v>0</v>
      </c>
      <c r="E36" s="58">
        <v>0</v>
      </c>
      <c r="F36" s="61">
        <v>300</v>
      </c>
      <c r="G36" s="61">
        <v>1000</v>
      </c>
      <c r="H36" s="2">
        <f t="shared" si="3"/>
        <v>0</v>
      </c>
      <c r="I36" s="2">
        <f t="shared" si="4"/>
        <v>0</v>
      </c>
      <c r="J36" s="3">
        <f t="shared" si="5"/>
        <v>0</v>
      </c>
    </row>
    <row r="37" spans="1:10" x14ac:dyDescent="0.35">
      <c r="A37" s="66" t="s">
        <v>8</v>
      </c>
      <c r="B37" s="67" t="s">
        <v>9</v>
      </c>
      <c r="C37" s="68" t="s">
        <v>49</v>
      </c>
      <c r="D37" s="58">
        <v>0</v>
      </c>
      <c r="E37" s="58">
        <v>0</v>
      </c>
      <c r="F37" s="61">
        <v>200</v>
      </c>
      <c r="G37" s="61">
        <v>500</v>
      </c>
      <c r="H37" s="2">
        <f t="shared" si="3"/>
        <v>0</v>
      </c>
      <c r="I37" s="2">
        <f t="shared" si="4"/>
        <v>0</v>
      </c>
      <c r="J37" s="3">
        <f t="shared" si="5"/>
        <v>0</v>
      </c>
    </row>
    <row r="38" spans="1:10" x14ac:dyDescent="0.35">
      <c r="A38" s="66" t="s">
        <v>8</v>
      </c>
      <c r="B38" s="67" t="s">
        <v>9</v>
      </c>
      <c r="C38" s="68" t="s">
        <v>50</v>
      </c>
      <c r="D38" s="58">
        <v>0</v>
      </c>
      <c r="E38" s="58">
        <v>0</v>
      </c>
      <c r="F38" s="61">
        <v>400</v>
      </c>
      <c r="G38" s="61">
        <v>1800</v>
      </c>
      <c r="H38" s="2">
        <f t="shared" si="3"/>
        <v>0</v>
      </c>
      <c r="I38" s="2">
        <f t="shared" si="4"/>
        <v>0</v>
      </c>
      <c r="J38" s="3">
        <f t="shared" si="5"/>
        <v>0</v>
      </c>
    </row>
    <row r="39" spans="1:10" x14ac:dyDescent="0.35">
      <c r="A39" s="66" t="s">
        <v>8</v>
      </c>
      <c r="B39" s="67" t="s">
        <v>9</v>
      </c>
      <c r="C39" s="68" t="s">
        <v>51</v>
      </c>
      <c r="D39" s="58">
        <v>0</v>
      </c>
      <c r="E39" s="58">
        <v>0</v>
      </c>
      <c r="F39" s="61">
        <v>200</v>
      </c>
      <c r="G39" s="61">
        <v>800</v>
      </c>
      <c r="H39" s="2">
        <f t="shared" si="3"/>
        <v>0</v>
      </c>
      <c r="I39" s="2">
        <f t="shared" si="4"/>
        <v>0</v>
      </c>
      <c r="J39" s="3">
        <f t="shared" si="5"/>
        <v>0</v>
      </c>
    </row>
    <row r="40" spans="1:10" x14ac:dyDescent="0.35">
      <c r="A40" s="66" t="s">
        <v>8</v>
      </c>
      <c r="B40" s="67" t="s">
        <v>9</v>
      </c>
      <c r="C40" s="68" t="s">
        <v>52</v>
      </c>
      <c r="D40" s="58">
        <v>0</v>
      </c>
      <c r="E40" s="58">
        <v>0</v>
      </c>
      <c r="F40" s="61">
        <v>200</v>
      </c>
      <c r="G40" s="61">
        <v>1100</v>
      </c>
      <c r="H40" s="2">
        <f t="shared" si="3"/>
        <v>0</v>
      </c>
      <c r="I40" s="2">
        <f t="shared" si="4"/>
        <v>0</v>
      </c>
      <c r="J40" s="3">
        <f t="shared" si="5"/>
        <v>0</v>
      </c>
    </row>
    <row r="41" spans="1:10" x14ac:dyDescent="0.35">
      <c r="A41" s="66" t="s">
        <v>8</v>
      </c>
      <c r="B41" s="67" t="s">
        <v>9</v>
      </c>
      <c r="C41" s="68" t="s">
        <v>53</v>
      </c>
      <c r="D41" s="58">
        <v>0</v>
      </c>
      <c r="E41" s="58">
        <v>0</v>
      </c>
      <c r="F41" s="61">
        <v>700</v>
      </c>
      <c r="G41" s="61">
        <v>1200</v>
      </c>
      <c r="H41" s="2">
        <f t="shared" si="3"/>
        <v>0</v>
      </c>
      <c r="I41" s="2">
        <f t="shared" si="4"/>
        <v>0</v>
      </c>
      <c r="J41" s="3">
        <f t="shared" si="5"/>
        <v>0</v>
      </c>
    </row>
    <row r="42" spans="1:10" x14ac:dyDescent="0.35">
      <c r="A42" s="66" t="s">
        <v>8</v>
      </c>
      <c r="B42" s="67" t="s">
        <v>9</v>
      </c>
      <c r="C42" s="68" t="s">
        <v>54</v>
      </c>
      <c r="D42" s="58">
        <v>0</v>
      </c>
      <c r="E42" s="58">
        <v>0</v>
      </c>
      <c r="F42" s="61">
        <v>900</v>
      </c>
      <c r="G42" s="61">
        <v>600</v>
      </c>
      <c r="H42" s="2">
        <f t="shared" si="3"/>
        <v>0</v>
      </c>
      <c r="I42" s="2">
        <f t="shared" si="4"/>
        <v>0</v>
      </c>
      <c r="J42" s="3">
        <f t="shared" si="5"/>
        <v>0</v>
      </c>
    </row>
    <row r="43" spans="1:10" x14ac:dyDescent="0.35">
      <c r="A43" s="66" t="s">
        <v>8</v>
      </c>
      <c r="B43" s="67" t="s">
        <v>9</v>
      </c>
      <c r="C43" s="68" t="s">
        <v>55</v>
      </c>
      <c r="D43" s="58">
        <v>0</v>
      </c>
      <c r="E43" s="58">
        <v>0</v>
      </c>
      <c r="F43" s="61">
        <v>300</v>
      </c>
      <c r="G43" s="61">
        <v>900</v>
      </c>
      <c r="H43" s="2">
        <f t="shared" si="3"/>
        <v>0</v>
      </c>
      <c r="I43" s="2">
        <f t="shared" si="4"/>
        <v>0</v>
      </c>
      <c r="J43" s="3">
        <f t="shared" si="5"/>
        <v>0</v>
      </c>
    </row>
    <row r="44" spans="1:10" x14ac:dyDescent="0.35">
      <c r="A44" s="66" t="s">
        <v>8</v>
      </c>
      <c r="B44" s="67" t="s">
        <v>9</v>
      </c>
      <c r="C44" s="68" t="s">
        <v>56</v>
      </c>
      <c r="D44" s="58">
        <v>0</v>
      </c>
      <c r="E44" s="58">
        <v>0</v>
      </c>
      <c r="F44" s="61">
        <v>300</v>
      </c>
      <c r="G44" s="61">
        <v>1000</v>
      </c>
      <c r="H44" s="2">
        <f t="shared" si="3"/>
        <v>0</v>
      </c>
      <c r="I44" s="2">
        <f t="shared" si="4"/>
        <v>0</v>
      </c>
      <c r="J44" s="3">
        <f t="shared" si="5"/>
        <v>0</v>
      </c>
    </row>
    <row r="45" spans="1:10" x14ac:dyDescent="0.35">
      <c r="A45" s="66" t="s">
        <v>8</v>
      </c>
      <c r="B45" s="67" t="s">
        <v>9</v>
      </c>
      <c r="C45" s="68" t="s">
        <v>57</v>
      </c>
      <c r="D45" s="58">
        <v>0</v>
      </c>
      <c r="E45" s="58">
        <v>0</v>
      </c>
      <c r="F45" s="61">
        <v>300</v>
      </c>
      <c r="G45" s="61">
        <v>1000</v>
      </c>
      <c r="H45" s="2">
        <f t="shared" si="3"/>
        <v>0</v>
      </c>
      <c r="I45" s="2">
        <f t="shared" si="4"/>
        <v>0</v>
      </c>
      <c r="J45" s="3">
        <f t="shared" si="5"/>
        <v>0</v>
      </c>
    </row>
    <row r="46" spans="1:10" x14ac:dyDescent="0.35">
      <c r="A46" s="66" t="s">
        <v>8</v>
      </c>
      <c r="B46" s="67" t="s">
        <v>9</v>
      </c>
      <c r="C46" s="68" t="s">
        <v>58</v>
      </c>
      <c r="D46" s="58">
        <v>0</v>
      </c>
      <c r="E46" s="58">
        <v>0</v>
      </c>
      <c r="F46" s="61">
        <v>500</v>
      </c>
      <c r="G46" s="61">
        <v>1000</v>
      </c>
      <c r="H46" s="2">
        <f t="shared" si="3"/>
        <v>0</v>
      </c>
      <c r="I46" s="2">
        <f t="shared" si="4"/>
        <v>0</v>
      </c>
      <c r="J46" s="3">
        <f t="shared" si="5"/>
        <v>0</v>
      </c>
    </row>
    <row r="47" spans="1:10" x14ac:dyDescent="0.35">
      <c r="A47" s="66" t="s">
        <v>8</v>
      </c>
      <c r="B47" s="67" t="s">
        <v>9</v>
      </c>
      <c r="C47" s="68" t="s">
        <v>59</v>
      </c>
      <c r="D47" s="58">
        <v>0</v>
      </c>
      <c r="E47" s="58">
        <v>0</v>
      </c>
      <c r="F47" s="61">
        <v>200</v>
      </c>
      <c r="G47" s="61">
        <v>600</v>
      </c>
      <c r="H47" s="2">
        <f t="shared" si="3"/>
        <v>0</v>
      </c>
      <c r="I47" s="2">
        <f t="shared" si="4"/>
        <v>0</v>
      </c>
      <c r="J47" s="3">
        <f t="shared" si="5"/>
        <v>0</v>
      </c>
    </row>
    <row r="48" spans="1:10" x14ac:dyDescent="0.35">
      <c r="A48" s="66" t="s">
        <v>8</v>
      </c>
      <c r="B48" s="67" t="s">
        <v>60</v>
      </c>
      <c r="C48" s="68" t="s">
        <v>61</v>
      </c>
      <c r="D48" s="58">
        <v>0</v>
      </c>
      <c r="E48" s="58">
        <v>0</v>
      </c>
      <c r="F48" s="61">
        <v>500</v>
      </c>
      <c r="G48" s="61">
        <v>1000</v>
      </c>
      <c r="H48" s="2">
        <f t="shared" si="3"/>
        <v>0</v>
      </c>
      <c r="I48" s="2">
        <f t="shared" si="4"/>
        <v>0</v>
      </c>
      <c r="J48" s="3">
        <f t="shared" si="5"/>
        <v>0</v>
      </c>
    </row>
    <row r="49" spans="1:10" x14ac:dyDescent="0.35">
      <c r="A49" s="66" t="s">
        <v>8</v>
      </c>
      <c r="B49" s="67" t="s">
        <v>60</v>
      </c>
      <c r="C49" s="68" t="s">
        <v>62</v>
      </c>
      <c r="D49" s="58">
        <v>0</v>
      </c>
      <c r="E49" s="58">
        <v>0</v>
      </c>
      <c r="F49" s="61">
        <v>400</v>
      </c>
      <c r="G49" s="61">
        <v>1300</v>
      </c>
      <c r="H49" s="2">
        <f t="shared" si="3"/>
        <v>0</v>
      </c>
      <c r="I49" s="2">
        <f t="shared" si="4"/>
        <v>0</v>
      </c>
      <c r="J49" s="3">
        <f t="shared" si="5"/>
        <v>0</v>
      </c>
    </row>
    <row r="50" spans="1:10" x14ac:dyDescent="0.35">
      <c r="A50" s="66" t="s">
        <v>8</v>
      </c>
      <c r="B50" s="67" t="s">
        <v>60</v>
      </c>
      <c r="C50" s="68" t="s">
        <v>63</v>
      </c>
      <c r="D50" s="58">
        <v>0</v>
      </c>
      <c r="E50" s="58">
        <v>0</v>
      </c>
      <c r="F50" s="61">
        <v>200</v>
      </c>
      <c r="G50" s="61">
        <v>900</v>
      </c>
      <c r="H50" s="2">
        <f t="shared" si="3"/>
        <v>0</v>
      </c>
      <c r="I50" s="2">
        <f t="shared" si="4"/>
        <v>0</v>
      </c>
      <c r="J50" s="3">
        <f t="shared" si="5"/>
        <v>0</v>
      </c>
    </row>
    <row r="51" spans="1:10" x14ac:dyDescent="0.35">
      <c r="A51" s="66" t="s">
        <v>8</v>
      </c>
      <c r="B51" s="67" t="s">
        <v>60</v>
      </c>
      <c r="C51" s="68" t="s">
        <v>64</v>
      </c>
      <c r="D51" s="58">
        <v>0</v>
      </c>
      <c r="E51" s="58">
        <v>0</v>
      </c>
      <c r="F51" s="61">
        <v>800</v>
      </c>
      <c r="G51" s="61">
        <v>2400</v>
      </c>
      <c r="H51" s="2">
        <f t="shared" si="3"/>
        <v>0</v>
      </c>
      <c r="I51" s="2">
        <f t="shared" si="4"/>
        <v>0</v>
      </c>
      <c r="J51" s="3">
        <f t="shared" si="5"/>
        <v>0</v>
      </c>
    </row>
    <row r="52" spans="1:10" x14ac:dyDescent="0.35">
      <c r="A52" s="66" t="s">
        <v>65</v>
      </c>
      <c r="B52" s="67" t="s">
        <v>66</v>
      </c>
      <c r="C52" s="68" t="s">
        <v>67</v>
      </c>
      <c r="D52" s="58">
        <v>0</v>
      </c>
      <c r="E52" s="58">
        <v>0</v>
      </c>
      <c r="F52" s="61">
        <v>2600</v>
      </c>
      <c r="G52" s="61">
        <v>0</v>
      </c>
      <c r="H52" s="2">
        <f t="shared" si="3"/>
        <v>0</v>
      </c>
      <c r="I52" s="2">
        <f t="shared" si="4"/>
        <v>0</v>
      </c>
      <c r="J52" s="3">
        <f t="shared" si="5"/>
        <v>0</v>
      </c>
    </row>
    <row r="53" spans="1:10" x14ac:dyDescent="0.35">
      <c r="A53" s="66" t="s">
        <v>65</v>
      </c>
      <c r="B53" s="67" t="s">
        <v>66</v>
      </c>
      <c r="C53" s="68" t="s">
        <v>68</v>
      </c>
      <c r="D53" s="58">
        <v>0</v>
      </c>
      <c r="E53" s="58">
        <v>0</v>
      </c>
      <c r="F53" s="61">
        <v>2500</v>
      </c>
      <c r="G53" s="61">
        <v>0</v>
      </c>
      <c r="H53" s="2">
        <f t="shared" si="3"/>
        <v>0</v>
      </c>
      <c r="I53" s="2">
        <f t="shared" si="4"/>
        <v>0</v>
      </c>
      <c r="J53" s="3">
        <f t="shared" si="5"/>
        <v>0</v>
      </c>
    </row>
    <row r="54" spans="1:10" x14ac:dyDescent="0.35">
      <c r="A54" s="66" t="s">
        <v>65</v>
      </c>
      <c r="B54" s="67" t="s">
        <v>66</v>
      </c>
      <c r="C54" s="68" t="s">
        <v>69</v>
      </c>
      <c r="D54" s="58">
        <v>0</v>
      </c>
      <c r="E54" s="58">
        <v>0</v>
      </c>
      <c r="F54" s="61">
        <v>1000</v>
      </c>
      <c r="G54" s="61">
        <v>0</v>
      </c>
      <c r="H54" s="2">
        <f t="shared" si="3"/>
        <v>0</v>
      </c>
      <c r="I54" s="2">
        <f t="shared" si="4"/>
        <v>0</v>
      </c>
      <c r="J54" s="3">
        <f t="shared" si="5"/>
        <v>0</v>
      </c>
    </row>
    <row r="55" spans="1:10" x14ac:dyDescent="0.35">
      <c r="A55" s="66" t="s">
        <v>70</v>
      </c>
      <c r="B55" s="67" t="s">
        <v>71</v>
      </c>
      <c r="C55" s="68" t="s">
        <v>72</v>
      </c>
      <c r="D55" s="58">
        <v>0</v>
      </c>
      <c r="E55" s="58">
        <v>0</v>
      </c>
      <c r="F55" s="61">
        <v>600</v>
      </c>
      <c r="G55" s="61">
        <v>0</v>
      </c>
      <c r="H55" s="2">
        <f t="shared" si="3"/>
        <v>0</v>
      </c>
      <c r="I55" s="2">
        <f t="shared" si="4"/>
        <v>0</v>
      </c>
      <c r="J55" s="3">
        <f t="shared" si="5"/>
        <v>0</v>
      </c>
    </row>
    <row r="56" spans="1:10" x14ac:dyDescent="0.35">
      <c r="A56" s="66" t="s">
        <v>8</v>
      </c>
      <c r="B56" s="67" t="s">
        <v>25</v>
      </c>
      <c r="C56" s="68" t="s">
        <v>73</v>
      </c>
      <c r="D56" s="58">
        <v>0</v>
      </c>
      <c r="E56" s="58">
        <v>0</v>
      </c>
      <c r="F56" s="61">
        <v>200</v>
      </c>
      <c r="G56" s="61">
        <v>700</v>
      </c>
      <c r="H56" s="2">
        <f t="shared" si="3"/>
        <v>0</v>
      </c>
      <c r="I56" s="2">
        <f t="shared" si="4"/>
        <v>0</v>
      </c>
      <c r="J56" s="3">
        <f t="shared" si="5"/>
        <v>0</v>
      </c>
    </row>
    <row r="57" spans="1:10" x14ac:dyDescent="0.35">
      <c r="A57" s="66" t="s">
        <v>8</v>
      </c>
      <c r="B57" s="67" t="s">
        <v>25</v>
      </c>
      <c r="C57" s="68" t="s">
        <v>74</v>
      </c>
      <c r="D57" s="58">
        <v>0</v>
      </c>
      <c r="E57" s="58">
        <v>0</v>
      </c>
      <c r="F57" s="61">
        <v>300</v>
      </c>
      <c r="G57" s="61">
        <v>1100</v>
      </c>
      <c r="H57" s="2">
        <f t="shared" si="3"/>
        <v>0</v>
      </c>
      <c r="I57" s="2">
        <f t="shared" si="4"/>
        <v>0</v>
      </c>
      <c r="J57" s="3">
        <f t="shared" si="5"/>
        <v>0</v>
      </c>
    </row>
    <row r="58" spans="1:10" x14ac:dyDescent="0.35">
      <c r="A58" s="66" t="s">
        <v>8</v>
      </c>
      <c r="B58" s="67" t="s">
        <v>25</v>
      </c>
      <c r="C58" s="68" t="s">
        <v>75</v>
      </c>
      <c r="D58" s="58">
        <v>0</v>
      </c>
      <c r="E58" s="58">
        <v>0</v>
      </c>
      <c r="F58" s="61">
        <v>200</v>
      </c>
      <c r="G58" s="61">
        <v>500</v>
      </c>
      <c r="H58" s="2">
        <f t="shared" si="3"/>
        <v>0</v>
      </c>
      <c r="I58" s="2">
        <f t="shared" si="4"/>
        <v>0</v>
      </c>
      <c r="J58" s="3">
        <f t="shared" si="5"/>
        <v>0</v>
      </c>
    </row>
    <row r="59" spans="1:10" x14ac:dyDescent="0.35">
      <c r="A59" s="66" t="s">
        <v>8</v>
      </c>
      <c r="B59" s="67" t="s">
        <v>25</v>
      </c>
      <c r="C59" s="68" t="s">
        <v>76</v>
      </c>
      <c r="D59" s="58">
        <v>0</v>
      </c>
      <c r="E59" s="58">
        <v>0</v>
      </c>
      <c r="F59" s="61">
        <v>400</v>
      </c>
      <c r="G59" s="61">
        <v>1200</v>
      </c>
      <c r="H59" s="2">
        <f t="shared" si="3"/>
        <v>0</v>
      </c>
      <c r="I59" s="2">
        <f t="shared" si="4"/>
        <v>0</v>
      </c>
      <c r="J59" s="3">
        <f t="shared" si="5"/>
        <v>0</v>
      </c>
    </row>
    <row r="60" spans="1:10" x14ac:dyDescent="0.35">
      <c r="A60" s="66" t="s">
        <v>77</v>
      </c>
      <c r="B60" s="67" t="s">
        <v>78</v>
      </c>
      <c r="C60" s="68">
        <v>55028586</v>
      </c>
      <c r="D60" s="58">
        <v>0</v>
      </c>
      <c r="E60" s="58">
        <v>0</v>
      </c>
      <c r="F60" s="61">
        <v>2200</v>
      </c>
      <c r="G60" s="61">
        <v>0</v>
      </c>
      <c r="H60" s="2">
        <f t="shared" si="3"/>
        <v>0</v>
      </c>
      <c r="I60" s="2">
        <f t="shared" si="4"/>
        <v>0</v>
      </c>
      <c r="J60" s="3">
        <f t="shared" si="5"/>
        <v>0</v>
      </c>
    </row>
    <row r="61" spans="1:10" x14ac:dyDescent="0.35">
      <c r="A61" s="66" t="s">
        <v>79</v>
      </c>
      <c r="B61" s="67" t="s">
        <v>80</v>
      </c>
      <c r="C61" s="68" t="s">
        <v>81</v>
      </c>
      <c r="D61" s="58">
        <v>0</v>
      </c>
      <c r="E61" s="58">
        <v>0</v>
      </c>
      <c r="F61" s="61">
        <v>500</v>
      </c>
      <c r="G61" s="61">
        <v>1100</v>
      </c>
      <c r="H61" s="2">
        <f t="shared" si="3"/>
        <v>0</v>
      </c>
      <c r="I61" s="2">
        <f t="shared" si="4"/>
        <v>0</v>
      </c>
      <c r="J61" s="3">
        <f t="shared" si="5"/>
        <v>0</v>
      </c>
    </row>
    <row r="62" spans="1:10" x14ac:dyDescent="0.35">
      <c r="A62" s="66" t="s">
        <v>79</v>
      </c>
      <c r="B62" s="67" t="s">
        <v>80</v>
      </c>
      <c r="C62" s="68" t="s">
        <v>82</v>
      </c>
      <c r="D62" s="58">
        <v>0</v>
      </c>
      <c r="E62" s="58">
        <v>0</v>
      </c>
      <c r="F62" s="61">
        <v>400</v>
      </c>
      <c r="G62" s="61">
        <v>1000</v>
      </c>
      <c r="H62" s="2">
        <f t="shared" si="3"/>
        <v>0</v>
      </c>
      <c r="I62" s="2">
        <f t="shared" si="4"/>
        <v>0</v>
      </c>
      <c r="J62" s="3">
        <f t="shared" si="5"/>
        <v>0</v>
      </c>
    </row>
    <row r="63" spans="1:10" x14ac:dyDescent="0.35">
      <c r="A63" s="66" t="s">
        <v>79</v>
      </c>
      <c r="B63" s="67" t="s">
        <v>80</v>
      </c>
      <c r="C63" s="68" t="s">
        <v>83</v>
      </c>
      <c r="D63" s="58">
        <v>0</v>
      </c>
      <c r="E63" s="58">
        <v>0</v>
      </c>
      <c r="F63" s="61">
        <v>400</v>
      </c>
      <c r="G63" s="61">
        <v>1100</v>
      </c>
      <c r="H63" s="2">
        <f t="shared" si="3"/>
        <v>0</v>
      </c>
      <c r="I63" s="2">
        <f t="shared" si="4"/>
        <v>0</v>
      </c>
      <c r="J63" s="3">
        <f t="shared" si="5"/>
        <v>0</v>
      </c>
    </row>
    <row r="64" spans="1:10" x14ac:dyDescent="0.35">
      <c r="A64" s="66" t="s">
        <v>79</v>
      </c>
      <c r="B64" s="67" t="s">
        <v>80</v>
      </c>
      <c r="C64" s="68" t="s">
        <v>84</v>
      </c>
      <c r="D64" s="58">
        <v>0</v>
      </c>
      <c r="E64" s="58">
        <v>0</v>
      </c>
      <c r="F64" s="61">
        <v>500</v>
      </c>
      <c r="G64" s="61">
        <v>800</v>
      </c>
      <c r="H64" s="2">
        <f t="shared" si="3"/>
        <v>0</v>
      </c>
      <c r="I64" s="2">
        <f t="shared" si="4"/>
        <v>0</v>
      </c>
      <c r="J64" s="3">
        <f t="shared" si="5"/>
        <v>0</v>
      </c>
    </row>
    <row r="65" spans="1:10" x14ac:dyDescent="0.35">
      <c r="A65" s="66" t="s">
        <v>79</v>
      </c>
      <c r="B65" s="67" t="s">
        <v>80</v>
      </c>
      <c r="C65" s="68" t="s">
        <v>85</v>
      </c>
      <c r="D65" s="58">
        <v>0</v>
      </c>
      <c r="E65" s="58">
        <v>0</v>
      </c>
      <c r="F65" s="61">
        <v>300</v>
      </c>
      <c r="G65" s="61">
        <v>500</v>
      </c>
      <c r="H65" s="2">
        <f t="shared" si="3"/>
        <v>0</v>
      </c>
      <c r="I65" s="2">
        <f t="shared" si="4"/>
        <v>0</v>
      </c>
      <c r="J65" s="3">
        <f t="shared" si="5"/>
        <v>0</v>
      </c>
    </row>
    <row r="66" spans="1:10" x14ac:dyDescent="0.35">
      <c r="A66" s="66" t="s">
        <v>79</v>
      </c>
      <c r="B66" s="67" t="s">
        <v>80</v>
      </c>
      <c r="C66" s="68" t="s">
        <v>86</v>
      </c>
      <c r="D66" s="58">
        <v>0</v>
      </c>
      <c r="E66" s="58">
        <v>0</v>
      </c>
      <c r="F66" s="61">
        <v>1700</v>
      </c>
      <c r="G66" s="61">
        <v>1300</v>
      </c>
      <c r="H66" s="2">
        <f t="shared" si="3"/>
        <v>0</v>
      </c>
      <c r="I66" s="2">
        <f t="shared" si="4"/>
        <v>0</v>
      </c>
      <c r="J66" s="3">
        <f t="shared" si="5"/>
        <v>0</v>
      </c>
    </row>
    <row r="67" spans="1:10" x14ac:dyDescent="0.35">
      <c r="A67" s="66" t="s">
        <v>79</v>
      </c>
      <c r="B67" s="67" t="s">
        <v>80</v>
      </c>
      <c r="C67" s="68" t="s">
        <v>87</v>
      </c>
      <c r="D67" s="58">
        <v>0</v>
      </c>
      <c r="E67" s="58">
        <v>0</v>
      </c>
      <c r="F67" s="61">
        <v>1200</v>
      </c>
      <c r="G67" s="61">
        <v>2200</v>
      </c>
      <c r="H67" s="2">
        <f t="shared" ref="H67:H75" si="6">D67*F67</f>
        <v>0</v>
      </c>
      <c r="I67" s="2">
        <f t="shared" ref="I67:I75" si="7">G67*E67</f>
        <v>0</v>
      </c>
      <c r="J67" s="3">
        <f t="shared" ref="J67:J75" si="8">(H67+I67)*60</f>
        <v>0</v>
      </c>
    </row>
    <row r="68" spans="1:10" x14ac:dyDescent="0.35">
      <c r="A68" s="66" t="s">
        <v>79</v>
      </c>
      <c r="B68" s="67" t="s">
        <v>80</v>
      </c>
      <c r="C68" s="68" t="s">
        <v>88</v>
      </c>
      <c r="D68" s="58">
        <v>0</v>
      </c>
      <c r="E68" s="58">
        <v>0</v>
      </c>
      <c r="F68" s="61">
        <v>400</v>
      </c>
      <c r="G68" s="61">
        <v>900</v>
      </c>
      <c r="H68" s="2">
        <f t="shared" si="6"/>
        <v>0</v>
      </c>
      <c r="I68" s="2">
        <f t="shared" si="7"/>
        <v>0</v>
      </c>
      <c r="J68" s="3">
        <f t="shared" si="8"/>
        <v>0</v>
      </c>
    </row>
    <row r="69" spans="1:10" x14ac:dyDescent="0.35">
      <c r="A69" s="66" t="s">
        <v>79</v>
      </c>
      <c r="B69" s="67" t="s">
        <v>80</v>
      </c>
      <c r="C69" s="68" t="s">
        <v>89</v>
      </c>
      <c r="D69" s="58">
        <v>0</v>
      </c>
      <c r="E69" s="58">
        <v>0</v>
      </c>
      <c r="F69" s="61">
        <v>900</v>
      </c>
      <c r="G69" s="61">
        <v>1600</v>
      </c>
      <c r="H69" s="2">
        <f t="shared" si="6"/>
        <v>0</v>
      </c>
      <c r="I69" s="2">
        <f t="shared" si="7"/>
        <v>0</v>
      </c>
      <c r="J69" s="3">
        <f t="shared" si="8"/>
        <v>0</v>
      </c>
    </row>
    <row r="70" spans="1:10" x14ac:dyDescent="0.35">
      <c r="A70" s="66" t="s">
        <v>79</v>
      </c>
      <c r="B70" s="67" t="s">
        <v>80</v>
      </c>
      <c r="C70" s="68" t="s">
        <v>90</v>
      </c>
      <c r="D70" s="58">
        <v>0</v>
      </c>
      <c r="E70" s="58">
        <v>0</v>
      </c>
      <c r="F70" s="61">
        <v>400</v>
      </c>
      <c r="G70" s="61">
        <v>800</v>
      </c>
      <c r="H70" s="2">
        <f t="shared" si="6"/>
        <v>0</v>
      </c>
      <c r="I70" s="2">
        <f t="shared" si="7"/>
        <v>0</v>
      </c>
      <c r="J70" s="3">
        <f t="shared" si="8"/>
        <v>0</v>
      </c>
    </row>
    <row r="71" spans="1:10" x14ac:dyDescent="0.35">
      <c r="A71" s="66" t="s">
        <v>79</v>
      </c>
      <c r="B71" s="67" t="s">
        <v>91</v>
      </c>
      <c r="C71" s="68" t="s">
        <v>92</v>
      </c>
      <c r="D71" s="58">
        <v>0</v>
      </c>
      <c r="E71" s="58">
        <v>0</v>
      </c>
      <c r="F71" s="61">
        <v>100</v>
      </c>
      <c r="G71" s="61">
        <v>900</v>
      </c>
      <c r="H71" s="2">
        <f t="shared" si="6"/>
        <v>0</v>
      </c>
      <c r="I71" s="2">
        <f t="shared" si="7"/>
        <v>0</v>
      </c>
      <c r="J71" s="3">
        <f t="shared" si="8"/>
        <v>0</v>
      </c>
    </row>
    <row r="72" spans="1:10" x14ac:dyDescent="0.35">
      <c r="A72" s="66" t="s">
        <v>79</v>
      </c>
      <c r="B72" s="67" t="s">
        <v>91</v>
      </c>
      <c r="C72" s="68" t="s">
        <v>93</v>
      </c>
      <c r="D72" s="58">
        <v>0</v>
      </c>
      <c r="E72" s="58">
        <v>0</v>
      </c>
      <c r="F72" s="61">
        <v>1900</v>
      </c>
      <c r="G72" s="61">
        <v>800</v>
      </c>
      <c r="H72" s="2">
        <f t="shared" si="6"/>
        <v>0</v>
      </c>
      <c r="I72" s="2">
        <f t="shared" si="7"/>
        <v>0</v>
      </c>
      <c r="J72" s="3">
        <f t="shared" si="8"/>
        <v>0</v>
      </c>
    </row>
    <row r="73" spans="1:10" x14ac:dyDescent="0.35">
      <c r="A73" s="66" t="s">
        <v>79</v>
      </c>
      <c r="B73" s="67" t="s">
        <v>91</v>
      </c>
      <c r="C73" s="68" t="s">
        <v>94</v>
      </c>
      <c r="D73" s="58">
        <v>0</v>
      </c>
      <c r="E73" s="58">
        <v>0</v>
      </c>
      <c r="F73" s="61">
        <v>1700</v>
      </c>
      <c r="G73" s="61">
        <v>600</v>
      </c>
      <c r="H73" s="2">
        <f t="shared" si="6"/>
        <v>0</v>
      </c>
      <c r="I73" s="2">
        <f t="shared" si="7"/>
        <v>0</v>
      </c>
      <c r="J73" s="3">
        <f t="shared" si="8"/>
        <v>0</v>
      </c>
    </row>
    <row r="74" spans="1:10" x14ac:dyDescent="0.35">
      <c r="A74" s="66" t="s">
        <v>79</v>
      </c>
      <c r="B74" s="67" t="s">
        <v>91</v>
      </c>
      <c r="C74" s="68" t="s">
        <v>95</v>
      </c>
      <c r="D74" s="58">
        <v>0</v>
      </c>
      <c r="E74" s="58">
        <v>0</v>
      </c>
      <c r="F74" s="61">
        <v>1800</v>
      </c>
      <c r="G74" s="61">
        <v>2000</v>
      </c>
      <c r="H74" s="2">
        <f t="shared" si="6"/>
        <v>0</v>
      </c>
      <c r="I74" s="2">
        <f t="shared" si="7"/>
        <v>0</v>
      </c>
      <c r="J74" s="3">
        <f t="shared" si="8"/>
        <v>0</v>
      </c>
    </row>
    <row r="75" spans="1:10" ht="15" thickBot="1" x14ac:dyDescent="0.4">
      <c r="A75" s="69" t="s">
        <v>79</v>
      </c>
      <c r="B75" s="70" t="s">
        <v>91</v>
      </c>
      <c r="C75" s="71" t="s">
        <v>96</v>
      </c>
      <c r="D75" s="58">
        <v>0</v>
      </c>
      <c r="E75" s="58">
        <v>0</v>
      </c>
      <c r="F75" s="62">
        <v>800</v>
      </c>
      <c r="G75" s="62">
        <v>1000</v>
      </c>
      <c r="H75" s="4">
        <f t="shared" si="6"/>
        <v>0</v>
      </c>
      <c r="I75" s="4">
        <f t="shared" si="7"/>
        <v>0</v>
      </c>
      <c r="J75" s="5">
        <f t="shared" si="8"/>
        <v>0</v>
      </c>
    </row>
    <row r="76" spans="1:10" ht="21.5" thickBot="1" x14ac:dyDescent="0.55000000000000004">
      <c r="B76" s="59"/>
      <c r="C76" s="72" t="s">
        <v>120</v>
      </c>
      <c r="D76" s="73"/>
      <c r="E76" s="73"/>
      <c r="F76" s="74"/>
      <c r="G76" s="73"/>
      <c r="H76" s="73"/>
      <c r="I76" s="73"/>
      <c r="J76" s="17">
        <f>SUM(J3:J75)</f>
        <v>0</v>
      </c>
    </row>
    <row r="78" spans="1:10" x14ac:dyDescent="0.35">
      <c r="A78" s="56" t="s">
        <v>126</v>
      </c>
      <c r="B78" s="26"/>
      <c r="C78" s="26"/>
      <c r="D78" s="26"/>
    </row>
    <row r="79" spans="1:10" x14ac:dyDescent="0.35">
      <c r="A79" s="57" t="s">
        <v>97</v>
      </c>
      <c r="B79" s="19"/>
      <c r="C79" s="19"/>
    </row>
  </sheetData>
  <sheetProtection algorithmName="SHA-512" hashValue="6IFzPxRnfqwVcrhyUKlG1VHNsdOXpvbUp1xs7NYuYXtgYmQEAZNsnwn/xgkuOXTKvQRSr9UTr7E6XCkVfBrG1Q==" saltValue="lYNC+KnpSj+dKb/nnfqBpQ==" spinCount="100000" sheet="1" objects="1" scenarios="1"/>
  <mergeCells count="1">
    <mergeCell ref="A1:I1"/>
  </mergeCells>
  <dataValidations count="1">
    <dataValidation type="list" errorStyle="information" allowBlank="1" showInputMessage="1" showErrorMessage="1" sqref="A3:A52">
      <formula1>"Triumph Adler,Hewlett Packard,Kyocera,Canon,Ricoh,Brother,OKI,SHARP,Samsung,Toshiba,Epson,XEROX,Konica Minolta,Lanier,Intermec,Lexmark,Sharp"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 celkem </vt:lpstr>
      <vt:lpstr>Nabídka ceny Stávající zařízení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Pavlína Puciová</cp:lastModifiedBy>
  <dcterms:created xsi:type="dcterms:W3CDTF">2018-06-23T09:55:33Z</dcterms:created>
  <dcterms:modified xsi:type="dcterms:W3CDTF">2024-04-26T06:27:23Z</dcterms:modified>
</cp:coreProperties>
</file>