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<sst xmlns="http://schemas.openxmlformats.org/spreadsheetml/2006/main" count="285" uniqueCount="157">
  <si>
    <t xml:space="preserve">KVS SVS pro Moravskoslezský kraj, Na obvodu 51, 703 00 Ostrava-Vítkovice </t>
  </si>
  <si>
    <t>Rekonstrukce elektroinstalace objektu KVS na ul. Na obvodu 51</t>
  </si>
  <si>
    <t>položka</t>
  </si>
  <si>
    <t>Popis řádku</t>
  </si>
  <si>
    <t>Množství</t>
  </si>
  <si>
    <t>Mj</t>
  </si>
  <si>
    <t>Materiál</t>
  </si>
  <si>
    <t>Dodávka</t>
  </si>
  <si>
    <t>Montáž</t>
  </si>
  <si>
    <t xml:space="preserve">Montáž </t>
  </si>
  <si>
    <t>Celkem</t>
  </si>
  <si>
    <t>Dph</t>
  </si>
  <si>
    <t>celkem</t>
  </si>
  <si>
    <t>DODÁVKY KOMPONENTŮ</t>
  </si>
  <si>
    <t>Vybavení rozvaděčů RS0, RS-V1, RS1, RS2, RS3</t>
  </si>
  <si>
    <t>Spínač třípólový MS0-80-3</t>
  </si>
  <si>
    <t>ks</t>
  </si>
  <si>
    <t>Svodič přepětí SLP 275-V/3</t>
  </si>
  <si>
    <t>Vodič CYA 25mm2 iz. zelená/žlutá</t>
  </si>
  <si>
    <t>m</t>
  </si>
  <si>
    <t>Vodič CYA 25mm2 iz. černá</t>
  </si>
  <si>
    <t>Stykač RSI-20-20</t>
  </si>
  <si>
    <t>Vodič CY 6mm2 iz. zelená/žlutá</t>
  </si>
  <si>
    <t>Vodič CY 6mm2 iz. Černá</t>
  </si>
  <si>
    <t>Vodič CY 6mm2 iz. Světlemodrá</t>
  </si>
  <si>
    <t>Schodišťový automat CRM-4, A230</t>
  </si>
  <si>
    <t>Impulsní relé MIR16, A230</t>
  </si>
  <si>
    <t>Svorky RSA4A</t>
  </si>
  <si>
    <t>Trojpropojka RSA4A/3</t>
  </si>
  <si>
    <t>Čtyřpropojka RSA4A/4</t>
  </si>
  <si>
    <t>Pětipropojka RSA4A/5</t>
  </si>
  <si>
    <t xml:space="preserve">Svorky RSA70A </t>
  </si>
  <si>
    <t>Propojka dvojitá svorky RSA70A/2</t>
  </si>
  <si>
    <t>Rozbočovací svorkovnice CS-N15</t>
  </si>
  <si>
    <t>Rozbočovací svorkovnice CS-PE16</t>
  </si>
  <si>
    <t>Dvojpropojka RSA4A/2</t>
  </si>
  <si>
    <t>Proudový chránič s nadproudovou ochranou OLE-10B-1, 30mA</t>
  </si>
  <si>
    <t>Proudový chránič s nadproudovou ochranou OLE-16B-1, 30mA</t>
  </si>
  <si>
    <t>Proudový chránič čtyřpólový LFE-25-4, 30mA</t>
  </si>
  <si>
    <t xml:space="preserve">Koncová svěrka RSA L35-A </t>
  </si>
  <si>
    <t>Protipožární ucpávka Intumex, Dexaflam</t>
  </si>
  <si>
    <t>m2</t>
  </si>
  <si>
    <t>Jistič 16B-3, 6kA</t>
  </si>
  <si>
    <t>Jistič 10B-1, 6kA</t>
  </si>
  <si>
    <t>Jistič 10C-1, 6kA</t>
  </si>
  <si>
    <t>Svodič přepětí FLP-</t>
  </si>
  <si>
    <t>Motorový spouštěč SM1-E 0,63-1A pro ventilátor odsávání z WC</t>
  </si>
  <si>
    <t>Jistič 6B-1, 6kA</t>
  </si>
  <si>
    <t>Jistič 20B-3, 6kA</t>
  </si>
  <si>
    <t>Jistič LTE-16B-1, 6kA</t>
  </si>
  <si>
    <t>Osvětlovací tělesa</t>
  </si>
  <si>
    <t>Extra-LED-2500-136-4K (označení A)</t>
  </si>
  <si>
    <t>Extra-LED-5000-236-4K (označení B)</t>
  </si>
  <si>
    <t>FOX-LED-3700-4K (označení C)</t>
  </si>
  <si>
    <t>Grifon-LED-MP-5300-4K (označení D)</t>
  </si>
  <si>
    <t>Grifon-LED-OP-3700-4K (označení E)</t>
  </si>
  <si>
    <t>PULI6-LED-PC-3890-4K, IP54 (označení F)</t>
  </si>
  <si>
    <t>Grifon-LED-OP-5300-4K (označení G)</t>
  </si>
  <si>
    <t>PULI7-LED-PC-7640-4K, IP54 (označení H)</t>
  </si>
  <si>
    <t>Corgi-LED-5280-4K (označení I)</t>
  </si>
  <si>
    <t>FOX-LED-6350-4K (označení J)</t>
  </si>
  <si>
    <t>CORGI-LED-4925-4K (označení K)</t>
  </si>
  <si>
    <t>Bandog-LED-OP-1700-4K (označení M)</t>
  </si>
  <si>
    <t>PALAS-LED-1-M1-ST, 1hod. (označení N1), nouzové svítidlo</t>
  </si>
  <si>
    <t>Kabely, kabelové žlaby, kabelové lišty, kabelové trubky</t>
  </si>
  <si>
    <t>Kabel CYKY-J 5x4mm2 (klimatizační jednotky venkovní)</t>
  </si>
  <si>
    <t>Kabel CYKY-J 3x2,5mm2</t>
  </si>
  <si>
    <t>Kabel CYKY-J 3x1,5mm2</t>
  </si>
  <si>
    <t>Kabel CYKY-O 3x1,5mm2</t>
  </si>
  <si>
    <t>Kabel CYKY-O 2x1,5mm2</t>
  </si>
  <si>
    <t>Kabel JYTY 3x1mm2</t>
  </si>
  <si>
    <t>Kabel SYKFY 50x2x0,5</t>
  </si>
  <si>
    <t>Kabelový žlab MARS NKZIN 50x62x0,7 data v 1.PP, 1.NP</t>
  </si>
  <si>
    <t>Kabelový žlab MARS NKZIN 50x125x0,8 síla ve všech podlažích</t>
  </si>
  <si>
    <t>Kabelový žlab MARS NKZIN 50x125x0,8 data ve 2. a 3. NP</t>
  </si>
  <si>
    <t>Víko kabelového žlabu NVO 90x125</t>
  </si>
  <si>
    <t>Víko kabelového žlabu NVO 90x62</t>
  </si>
  <si>
    <t>Konzola kabelového žlabu MARS NPS125</t>
  </si>
  <si>
    <t>Krabice, tlačítka, spínače, přepínače</t>
  </si>
  <si>
    <t>Krabice univerzální KU68</t>
  </si>
  <si>
    <t>Krabice odbočná KO</t>
  </si>
  <si>
    <t>Zásuvka na omítku dvojitá (Famatel)</t>
  </si>
  <si>
    <t>Zásuvka pod omítku dvojnásobná</t>
  </si>
  <si>
    <t>Zásuvka pod omítku dvojnásobná se svodičem přepětí</t>
  </si>
  <si>
    <t>Zásuvka pod omítku jednoduchá</t>
  </si>
  <si>
    <t>Spínač č.1 pod omítku</t>
  </si>
  <si>
    <t>Spínač č.5 pod omítku</t>
  </si>
  <si>
    <t>Přepínač č.6 pod omítku</t>
  </si>
  <si>
    <t>Přepínač č.6 pod omítku dvojnásobný</t>
  </si>
  <si>
    <t>Tlačítko pod omítku s orientační doutnavkou</t>
  </si>
  <si>
    <t>Tlačítko pod omítku</t>
  </si>
  <si>
    <t>Zásuvka na omítku 16A/400V, pětikolíková</t>
  </si>
  <si>
    <t>Data, EZS, IP kamery</t>
  </si>
  <si>
    <t>Solarix CAT6 UTP 2 x RJ45 pod omítku bílá; SX9-2-6-UTP-WH</t>
  </si>
  <si>
    <t>UTP Cat.6e, SXKD-6-UTP-PVC</t>
  </si>
  <si>
    <t>Krabice univerzální pod omítku KU68</t>
  </si>
  <si>
    <t>Pohybový detektor pro EZS</t>
  </si>
  <si>
    <t>IP kamera venkovní</t>
  </si>
  <si>
    <t>Záznamové zařízení</t>
  </si>
  <si>
    <t>Instalační trubka LP Flex 2320-H50D</t>
  </si>
  <si>
    <t>Demontáže</t>
  </si>
  <si>
    <t>Demontáže svítidel</t>
  </si>
  <si>
    <t>Demontáže spínačů</t>
  </si>
  <si>
    <t>Demontáže krabicových rozvodek</t>
  </si>
  <si>
    <t>Demontáže přístrojů z rozvaděčů</t>
  </si>
  <si>
    <t>Demontáže kabelů AYKY 4Bx10; 6; 4; 2,5</t>
  </si>
  <si>
    <t>Ostatní</t>
  </si>
  <si>
    <t>Repase rozvaděčů 1rmo01, 1rmo1, 1rmo2, 1rmo3, 1RE-V1</t>
  </si>
  <si>
    <t xml:space="preserve">Svislé a kompletní konstrukce   </t>
  </si>
  <si>
    <t xml:space="preserve">Zazdívka otvorů pl do 0,0225 m2 v příčkách nebo stěnách z cihel tl do 100 mm   </t>
  </si>
  <si>
    <t>kus</t>
  </si>
  <si>
    <t xml:space="preserve">Zazdívka otvorů pl do 1 m2 v příčkách nebo stěnách z cihel tl přes 100 mm   </t>
  </si>
  <si>
    <t>Snížený podhled na chodbách</t>
  </si>
  <si>
    <t>sádrokartonový podhled s požární odolností EI 30</t>
  </si>
  <si>
    <t xml:space="preserve">Úpravy povrchů, podlahy a osazování výplní   </t>
  </si>
  <si>
    <t xml:space="preserve">Omítka malých ploch vnitřních stěn do 0,09 m2   </t>
  </si>
  <si>
    <t xml:space="preserve">Omítka malých ploch vnitřních stěn do 1m2   </t>
  </si>
  <si>
    <t xml:space="preserve">Hrubá výplň rýh ve vnitřních stěnách maltou   </t>
  </si>
  <si>
    <t xml:space="preserve">Omítka rýh š do 150 mm ve stěnách MV štuková   </t>
  </si>
  <si>
    <t xml:space="preserve">Ostatní konstrukce a práce-bourání   </t>
  </si>
  <si>
    <t xml:space="preserve">Čištění budov mytím v místnostech, chodbách, na schodištích   </t>
  </si>
  <si>
    <t xml:space="preserve">Vybourání otvorů v betonových příčkách a zdech D do 60 mm tl do 150 mm   </t>
  </si>
  <si>
    <t xml:space="preserve">Vysekání rýh v betonových zdech hl do 30 mm š do 30 mm   </t>
  </si>
  <si>
    <t xml:space="preserve">Vysekání rýh v betonových zdech hl do 30 mm š do 70 mm   </t>
  </si>
  <si>
    <t xml:space="preserve">Svislá doprava suti a vybouraných hmot za prvé podlaží   </t>
  </si>
  <si>
    <t>t</t>
  </si>
  <si>
    <t xml:space="preserve">Svislá doprava suti a vybouraných hmot ZKD podlaží   </t>
  </si>
  <si>
    <t xml:space="preserve">Odvoz suti a vybouraných hmot na skládku do 1 km   </t>
  </si>
  <si>
    <t xml:space="preserve">Odvoz suti a vybouraných hmot na skládku ZKD 1 km přes 1 km   </t>
  </si>
  <si>
    <t xml:space="preserve">Vnitrostaveništní vodorovná doprava suti a vybouraných hmot do 10 m   </t>
  </si>
  <si>
    <t xml:space="preserve">Vnitrostaveništní vodorovná doprava suti a vybouraných hmot ZKD 5 m přes 10 m   </t>
  </si>
  <si>
    <t xml:space="preserve">Poplatek za uložení stavebního směsného odpadu na skládce (skládkovné)   </t>
  </si>
  <si>
    <t xml:space="preserve">likvidace nebezpečného odpadu   </t>
  </si>
  <si>
    <t xml:space="preserve">Dokončovací práce - malby   </t>
  </si>
  <si>
    <t xml:space="preserve">Obnova barvy Primalex tekuté, bílé, otěruvzdorné, dvojnásobné v místnostech výšky do 3,8m   </t>
  </si>
  <si>
    <t xml:space="preserve">Obnova barvy Primalex tekuté, bílé, otěruvzdorné, dvojnásobné ve schodišti  výšky do 5m   </t>
  </si>
  <si>
    <t xml:space="preserve">vyhlazení maliřskou masou jednonásobně v místnostech v do 3,8m   </t>
  </si>
  <si>
    <t xml:space="preserve">vyhlazení maliřskou masou jednonásobně v místnostech nebo schod.  v.do 5m   </t>
  </si>
  <si>
    <t>Revize- výchozí</t>
  </si>
  <si>
    <t>hod</t>
  </si>
  <si>
    <t>SUMA DODÁVKA, MONTÁŽE, DEMONTÁŽE</t>
  </si>
  <si>
    <t>Rekapitulace</t>
  </si>
  <si>
    <t>Montáže</t>
  </si>
  <si>
    <t>Nosný materiál</t>
  </si>
  <si>
    <t>Podružný materiál 5%</t>
  </si>
  <si>
    <t>Nosný materiál+podružný</t>
  </si>
  <si>
    <t>6% PPV a PPP na montáže</t>
  </si>
  <si>
    <t>6% PPV a PPP na materiál</t>
  </si>
  <si>
    <t>Základní rozpočtové náklady</t>
  </si>
  <si>
    <t>VRN</t>
  </si>
  <si>
    <t>4,2% GZS na stavební objekty</t>
  </si>
  <si>
    <t xml:space="preserve">4,2% GZS na stavební objekty z materiálu </t>
  </si>
  <si>
    <t>1,6% provozní vlivy-stavební objekty</t>
  </si>
  <si>
    <t>Vedlejší rozpočtové náklady úhrn</t>
  </si>
  <si>
    <t>CENA CELKEM BEZ DPH</t>
  </si>
  <si>
    <t xml:space="preserve"> </t>
  </si>
  <si>
    <t>Rekapitulace nákladů -  rozpočet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</si>
</sst>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\ %"/>
    <numFmt numFmtId="167" formatCode="#,##0.000;\-#,##0.000"/>
    <numFmt numFmtId="168" formatCode="_-* #,##0.00&quot; Kč&quot;_-;\-* #,##0.00&quot; Kč&quot;_-;_-* \-??&quot; Kč&quot;_-;_-@_-"/>
    <numFmt numFmtId="169" formatCode="####;\-####"/>
    <numFmt numFmtId="170" formatCode="#,##0.0000;\-#,##0.0000"/>
  </numFmts>
  <fonts count="58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2"/>
    </font>
    <font>
      <sz val="16"/>
      <name val="Arial"/>
      <family val="0"/>
    </font>
    <font>
      <b/>
      <i/>
      <u val="single"/>
      <sz val="16"/>
      <name val="Arial"/>
      <family val="0"/>
    </font>
    <font>
      <b/>
      <sz val="10"/>
      <color indexed="8"/>
      <name val="Segoe UI"/>
      <family val="2"/>
    </font>
    <font>
      <b/>
      <i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name val="Arial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7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4" fontId="9" fillId="33" borderId="13" xfId="0" applyNumberFormat="1" applyFont="1" applyFill="1" applyBorder="1" applyAlignment="1">
      <alignment horizontal="center"/>
    </xf>
    <xf numFmtId="4" fontId="9" fillId="33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9" xfId="0" applyFont="1" applyBorder="1" applyAlignment="1">
      <alignment horizontal="center"/>
    </xf>
    <xf numFmtId="49" fontId="11" fillId="35" borderId="20" xfId="0" applyNumberFormat="1" applyFont="1" applyFill="1" applyBorder="1" applyAlignment="1">
      <alignment horizontal="left" wrapText="1"/>
    </xf>
    <xf numFmtId="4" fontId="11" fillId="35" borderId="19" xfId="0" applyNumberFormat="1" applyFont="1" applyFill="1" applyBorder="1" applyAlignment="1">
      <alignment horizontal="right"/>
    </xf>
    <xf numFmtId="49" fontId="11" fillId="35" borderId="19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49" fontId="12" fillId="34" borderId="22" xfId="0" applyNumberFormat="1" applyFont="1" applyFill="1" applyBorder="1" applyAlignment="1">
      <alignment horizontal="left" wrapText="1"/>
    </xf>
    <xf numFmtId="4" fontId="12" fillId="34" borderId="16" xfId="0" applyNumberFormat="1" applyFont="1" applyFill="1" applyBorder="1" applyAlignment="1">
      <alignment horizontal="right"/>
    </xf>
    <xf numFmtId="49" fontId="12" fillId="34" borderId="16" xfId="0" applyNumberFormat="1" applyFont="1" applyFill="1" applyBorder="1" applyAlignment="1">
      <alignment horizontal="center"/>
    </xf>
    <xf numFmtId="49" fontId="13" fillId="36" borderId="20" xfId="0" applyNumberFormat="1" applyFont="1" applyFill="1" applyBorder="1" applyAlignment="1">
      <alignment horizontal="left" wrapText="1"/>
    </xf>
    <xf numFmtId="4" fontId="14" fillId="36" borderId="19" xfId="0" applyNumberFormat="1" applyFont="1" applyFill="1" applyBorder="1" applyAlignment="1">
      <alignment horizontal="right"/>
    </xf>
    <xf numFmtId="49" fontId="14" fillId="36" borderId="19" xfId="0" applyNumberFormat="1" applyFont="1" applyFill="1" applyBorder="1" applyAlignment="1">
      <alignment horizontal="center"/>
    </xf>
    <xf numFmtId="4" fontId="14" fillId="36" borderId="13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0" fillId="0" borderId="13" xfId="0" applyFont="1" applyFill="1" applyBorder="1" applyAlignment="1">
      <alignment horizontal="center"/>
    </xf>
    <xf numFmtId="49" fontId="12" fillId="34" borderId="23" xfId="0" applyNumberFormat="1" applyFont="1" applyFill="1" applyBorder="1" applyAlignment="1">
      <alignment horizontal="left" wrapText="1"/>
    </xf>
    <xf numFmtId="4" fontId="12" fillId="34" borderId="13" xfId="0" applyNumberFormat="1" applyFont="1" applyFill="1" applyBorder="1" applyAlignment="1">
      <alignment horizontal="right"/>
    </xf>
    <xf numFmtId="49" fontId="12" fillId="34" borderId="13" xfId="0" applyNumberFormat="1" applyFont="1" applyFill="1" applyBorder="1" applyAlignment="1">
      <alignment horizontal="center"/>
    </xf>
    <xf numFmtId="4" fontId="12" fillId="34" borderId="14" xfId="0" applyNumberFormat="1" applyFont="1" applyFill="1" applyBorder="1" applyAlignment="1">
      <alignment horizontal="right"/>
    </xf>
    <xf numFmtId="166" fontId="12" fillId="34" borderId="13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24" xfId="0" applyFont="1" applyFill="1" applyBorder="1" applyAlignment="1">
      <alignment horizontal="center"/>
    </xf>
    <xf numFmtId="49" fontId="12" fillId="34" borderId="25" xfId="0" applyNumberFormat="1" applyFont="1" applyFill="1" applyBorder="1" applyAlignment="1">
      <alignment horizontal="left" wrapText="1"/>
    </xf>
    <xf numFmtId="4" fontId="12" fillId="34" borderId="24" xfId="0" applyNumberFormat="1" applyFont="1" applyFill="1" applyBorder="1" applyAlignment="1">
      <alignment horizontal="right"/>
    </xf>
    <xf numFmtId="49" fontId="12" fillId="34" borderId="24" xfId="0" applyNumberFormat="1" applyFont="1" applyFill="1" applyBorder="1" applyAlignment="1">
      <alignment horizontal="center"/>
    </xf>
    <xf numFmtId="166" fontId="12" fillId="34" borderId="24" xfId="0" applyNumberFormat="1" applyFont="1" applyFill="1" applyBorder="1" applyAlignment="1">
      <alignment horizontal="right"/>
    </xf>
    <xf numFmtId="49" fontId="12" fillId="0" borderId="25" xfId="0" applyNumberFormat="1" applyFont="1" applyFill="1" applyBorder="1" applyAlignment="1">
      <alignment horizontal="left" wrapText="1"/>
    </xf>
    <xf numFmtId="4" fontId="12" fillId="0" borderId="24" xfId="0" applyNumberFormat="1" applyFont="1" applyFill="1" applyBorder="1" applyAlignment="1">
      <alignment horizontal="right"/>
    </xf>
    <xf numFmtId="49" fontId="12" fillId="0" borderId="24" xfId="0" applyNumberFormat="1" applyFont="1" applyFill="1" applyBorder="1" applyAlignment="1">
      <alignment horizontal="center"/>
    </xf>
    <xf numFmtId="166" fontId="12" fillId="0" borderId="24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49" fontId="12" fillId="34" borderId="26" xfId="0" applyNumberFormat="1" applyFont="1" applyFill="1" applyBorder="1" applyAlignment="1">
      <alignment horizontal="left" wrapText="1"/>
    </xf>
    <xf numFmtId="4" fontId="12" fillId="34" borderId="27" xfId="0" applyNumberFormat="1" applyFont="1" applyFill="1" applyBorder="1" applyAlignment="1">
      <alignment horizontal="right"/>
    </xf>
    <xf numFmtId="49" fontId="12" fillId="34" borderId="27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19" xfId="0" applyFont="1" applyFill="1" applyBorder="1" applyAlignment="1">
      <alignment horizontal="center"/>
    </xf>
    <xf numFmtId="4" fontId="12" fillId="36" borderId="19" xfId="0" applyNumberFormat="1" applyFont="1" applyFill="1" applyBorder="1" applyAlignment="1">
      <alignment horizontal="right"/>
    </xf>
    <xf numFmtId="166" fontId="12" fillId="36" borderId="19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/>
    </xf>
    <xf numFmtId="49" fontId="12" fillId="34" borderId="28" xfId="0" applyNumberFormat="1" applyFont="1" applyFill="1" applyBorder="1" applyAlignment="1">
      <alignment horizontal="left" wrapText="1"/>
    </xf>
    <xf numFmtId="4" fontId="12" fillId="34" borderId="28" xfId="0" applyNumberFormat="1" applyFont="1" applyFill="1" applyBorder="1" applyAlignment="1">
      <alignment horizontal="right"/>
    </xf>
    <xf numFmtId="49" fontId="12" fillId="34" borderId="28" xfId="0" applyNumberFormat="1" applyFont="1" applyFill="1" applyBorder="1" applyAlignment="1">
      <alignment horizontal="center"/>
    </xf>
    <xf numFmtId="166" fontId="12" fillId="34" borderId="16" xfId="0" applyNumberFormat="1" applyFont="1" applyFill="1" applyBorder="1" applyAlignment="1">
      <alignment horizontal="right"/>
    </xf>
    <xf numFmtId="0" fontId="16" fillId="0" borderId="24" xfId="0" applyFont="1" applyBorder="1" applyAlignment="1" applyProtection="1">
      <alignment horizontal="left" wrapText="1"/>
      <protection locked="0"/>
    </xf>
    <xf numFmtId="167" fontId="17" fillId="0" borderId="24" xfId="0" applyNumberFormat="1" applyFont="1" applyBorder="1" applyAlignment="1" applyProtection="1">
      <alignment horizontal="right"/>
      <protection locked="0"/>
    </xf>
    <xf numFmtId="0" fontId="17" fillId="0" borderId="24" xfId="0" applyFont="1" applyBorder="1" applyAlignment="1" applyProtection="1">
      <alignment horizontal="left" wrapText="1"/>
      <protection locked="0"/>
    </xf>
    <xf numFmtId="39" fontId="17" fillId="0" borderId="24" xfId="0" applyNumberFormat="1" applyFont="1" applyBorder="1" applyAlignment="1" applyProtection="1">
      <alignment horizontal="right"/>
      <protection locked="0"/>
    </xf>
    <xf numFmtId="0" fontId="18" fillId="0" borderId="24" xfId="0" applyFont="1" applyBorder="1" applyAlignment="1" applyProtection="1">
      <alignment horizontal="left" wrapText="1"/>
      <protection locked="0"/>
    </xf>
    <xf numFmtId="167" fontId="18" fillId="0" borderId="29" xfId="0" applyNumberFormat="1" applyFont="1" applyBorder="1" applyAlignment="1" applyProtection="1">
      <alignment horizontal="right"/>
      <protection locked="0"/>
    </xf>
    <xf numFmtId="0" fontId="18" fillId="0" borderId="29" xfId="0" applyFont="1" applyBorder="1" applyAlignment="1" applyProtection="1">
      <alignment horizontal="center" wrapText="1"/>
      <protection locked="0"/>
    </xf>
    <xf numFmtId="4" fontId="12" fillId="34" borderId="29" xfId="0" applyNumberFormat="1" applyFont="1" applyFill="1" applyBorder="1" applyAlignment="1">
      <alignment horizontal="right"/>
    </xf>
    <xf numFmtId="39" fontId="18" fillId="0" borderId="29" xfId="0" applyNumberFormat="1" applyFont="1" applyBorder="1" applyAlignment="1" applyProtection="1">
      <alignment horizontal="right"/>
      <protection locked="0"/>
    </xf>
    <xf numFmtId="167" fontId="18" fillId="0" borderId="24" xfId="0" applyNumberFormat="1" applyFont="1" applyBorder="1" applyAlignment="1" applyProtection="1">
      <alignment horizontal="right"/>
      <protection locked="0"/>
    </xf>
    <xf numFmtId="0" fontId="18" fillId="0" borderId="24" xfId="0" applyFont="1" applyBorder="1" applyAlignment="1" applyProtection="1">
      <alignment horizontal="center" wrapText="1"/>
      <protection locked="0"/>
    </xf>
    <xf numFmtId="39" fontId="18" fillId="0" borderId="24" xfId="0" applyNumberFormat="1" applyFont="1" applyBorder="1" applyAlignment="1" applyProtection="1">
      <alignment horizontal="right"/>
      <protection locked="0"/>
    </xf>
    <xf numFmtId="167" fontId="16" fillId="0" borderId="24" xfId="0" applyNumberFormat="1" applyFont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 wrapText="1"/>
      <protection locked="0"/>
    </xf>
    <xf numFmtId="39" fontId="16" fillId="0" borderId="24" xfId="0" applyNumberFormat="1" applyFont="1" applyBorder="1" applyAlignment="1" applyProtection="1">
      <alignment horizontal="right"/>
      <protection locked="0"/>
    </xf>
    <xf numFmtId="0" fontId="10" fillId="0" borderId="0" xfId="0" applyFont="1" applyFill="1" applyAlignment="1">
      <alignment/>
    </xf>
    <xf numFmtId="49" fontId="12" fillId="34" borderId="16" xfId="0" applyNumberFormat="1" applyFont="1" applyFill="1" applyBorder="1" applyAlignment="1">
      <alignment horizontal="left" wrapText="1"/>
    </xf>
    <xf numFmtId="166" fontId="12" fillId="35" borderId="19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 wrapText="1"/>
    </xf>
    <xf numFmtId="4" fontId="11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166" fontId="12" fillId="0" borderId="15" xfId="0" applyNumberFormat="1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/>
    </xf>
    <xf numFmtId="4" fontId="10" fillId="0" borderId="18" xfId="0" applyNumberFormat="1" applyFont="1" applyBorder="1" applyAlignment="1">
      <alignment/>
    </xf>
    <xf numFmtId="49" fontId="11" fillId="37" borderId="19" xfId="0" applyNumberFormat="1" applyFont="1" applyFill="1" applyBorder="1" applyAlignment="1">
      <alignment horizontal="left" wrapText="1"/>
    </xf>
    <xf numFmtId="4" fontId="11" fillId="37" borderId="19" xfId="0" applyNumberFormat="1" applyFont="1" applyFill="1" applyBorder="1" applyAlignment="1">
      <alignment horizontal="right"/>
    </xf>
    <xf numFmtId="49" fontId="11" fillId="37" borderId="19" xfId="0" applyNumberFormat="1" applyFont="1" applyFill="1" applyBorder="1" applyAlignment="1">
      <alignment horizontal="center"/>
    </xf>
    <xf numFmtId="4" fontId="12" fillId="37" borderId="19" xfId="0" applyNumberFormat="1" applyFont="1" applyFill="1" applyBorder="1" applyAlignment="1">
      <alignment horizontal="right"/>
    </xf>
    <xf numFmtId="166" fontId="12" fillId="37" borderId="19" xfId="0" applyNumberFormat="1" applyFont="1" applyFill="1" applyBorder="1" applyAlignment="1">
      <alignment horizontal="right"/>
    </xf>
    <xf numFmtId="0" fontId="10" fillId="0" borderId="30" xfId="0" applyFont="1" applyBorder="1" applyAlignment="1">
      <alignment/>
    </xf>
    <xf numFmtId="49" fontId="14" fillId="36" borderId="13" xfId="0" applyNumberFormat="1" applyFont="1" applyFill="1" applyBorder="1" applyAlignment="1">
      <alignment horizontal="center"/>
    </xf>
    <xf numFmtId="4" fontId="12" fillId="36" borderId="13" xfId="0" applyNumberFormat="1" applyFont="1" applyFill="1" applyBorder="1" applyAlignment="1">
      <alignment horizontal="right"/>
    </xf>
    <xf numFmtId="166" fontId="12" fillId="36" borderId="13" xfId="0" applyNumberFormat="1" applyFont="1" applyFill="1" applyBorder="1" applyAlignment="1">
      <alignment horizontal="right"/>
    </xf>
    <xf numFmtId="0" fontId="10" fillId="0" borderId="31" xfId="0" applyFont="1" applyBorder="1" applyAlignment="1">
      <alignment/>
    </xf>
    <xf numFmtId="0" fontId="10" fillId="0" borderId="25" xfId="0" applyFont="1" applyBorder="1" applyAlignment="1">
      <alignment/>
    </xf>
    <xf numFmtId="4" fontId="14" fillId="36" borderId="24" xfId="0" applyNumberFormat="1" applyFont="1" applyFill="1" applyBorder="1" applyAlignment="1">
      <alignment horizontal="right"/>
    </xf>
    <xf numFmtId="49" fontId="14" fillId="36" borderId="24" xfId="0" applyNumberFormat="1" applyFont="1" applyFill="1" applyBorder="1" applyAlignment="1">
      <alignment horizontal="center"/>
    </xf>
    <xf numFmtId="4" fontId="12" fillId="36" borderId="24" xfId="0" applyNumberFormat="1" applyFont="1" applyFill="1" applyBorder="1" applyAlignment="1">
      <alignment horizontal="right"/>
    </xf>
    <xf numFmtId="166" fontId="12" fillId="36" borderId="24" xfId="0" applyNumberFormat="1" applyFont="1" applyFill="1" applyBorder="1" applyAlignment="1">
      <alignment horizontal="right"/>
    </xf>
    <xf numFmtId="4" fontId="19" fillId="36" borderId="24" xfId="0" applyNumberFormat="1" applyFont="1" applyFill="1" applyBorder="1" applyAlignment="1">
      <alignment horizontal="right"/>
    </xf>
    <xf numFmtId="4" fontId="19" fillId="34" borderId="16" xfId="0" applyNumberFormat="1" applyFont="1" applyFill="1" applyBorder="1" applyAlignment="1">
      <alignment horizontal="right"/>
    </xf>
    <xf numFmtId="49" fontId="12" fillId="34" borderId="0" xfId="0" applyNumberFormat="1" applyFont="1" applyFill="1" applyBorder="1" applyAlignment="1">
      <alignment horizontal="left" wrapText="1"/>
    </xf>
    <xf numFmtId="4" fontId="12" fillId="34" borderId="0" xfId="0" applyNumberFormat="1" applyFont="1" applyFill="1" applyBorder="1" applyAlignment="1">
      <alignment horizontal="right"/>
    </xf>
    <xf numFmtId="49" fontId="12" fillId="34" borderId="0" xfId="0" applyNumberFormat="1" applyFont="1" applyFill="1" applyBorder="1" applyAlignment="1">
      <alignment horizontal="center"/>
    </xf>
    <xf numFmtId="166" fontId="12" fillId="34" borderId="32" xfId="0" applyNumberFormat="1" applyFont="1" applyFill="1" applyBorder="1" applyAlignment="1">
      <alignment horizontal="right"/>
    </xf>
    <xf numFmtId="49" fontId="11" fillId="37" borderId="33" xfId="0" applyNumberFormat="1" applyFont="1" applyFill="1" applyBorder="1" applyAlignment="1">
      <alignment horizontal="left" wrapText="1"/>
    </xf>
    <xf numFmtId="4" fontId="11" fillId="37" borderId="34" xfId="0" applyNumberFormat="1" applyFont="1" applyFill="1" applyBorder="1" applyAlignment="1">
      <alignment horizontal="right"/>
    </xf>
    <xf numFmtId="49" fontId="11" fillId="37" borderId="34" xfId="0" applyNumberFormat="1" applyFont="1" applyFill="1" applyBorder="1" applyAlignment="1">
      <alignment horizontal="center"/>
    </xf>
    <xf numFmtId="168" fontId="11" fillId="37" borderId="34" xfId="0" applyNumberFormat="1" applyFont="1" applyFill="1" applyBorder="1" applyAlignment="1">
      <alignment horizontal="right"/>
    </xf>
    <xf numFmtId="166" fontId="12" fillId="37" borderId="35" xfId="0" applyNumberFormat="1" applyFont="1" applyFill="1" applyBorder="1" applyAlignment="1">
      <alignment horizontal="right"/>
    </xf>
    <xf numFmtId="4" fontId="57" fillId="35" borderId="19" xfId="0" applyNumberFormat="1" applyFont="1" applyFill="1" applyBorder="1" applyAlignment="1">
      <alignment horizontal="right"/>
    </xf>
    <xf numFmtId="49" fontId="57" fillId="35" borderId="19" xfId="0" applyNumberFormat="1" applyFont="1" applyFill="1" applyBorder="1" applyAlignment="1">
      <alignment horizontal="center"/>
    </xf>
    <xf numFmtId="49" fontId="20" fillId="36" borderId="13" xfId="0" applyNumberFormat="1" applyFont="1" applyFill="1" applyBorder="1" applyAlignment="1">
      <alignment horizontal="left" wrapText="1"/>
    </xf>
    <xf numFmtId="0" fontId="10" fillId="0" borderId="36" xfId="0" applyFont="1" applyBorder="1" applyAlignment="1">
      <alignment/>
    </xf>
    <xf numFmtId="49" fontId="20" fillId="36" borderId="24" xfId="0" applyNumberFormat="1" applyFont="1" applyFill="1" applyBorder="1" applyAlignment="1">
      <alignment horizontal="left" wrapText="1"/>
    </xf>
    <xf numFmtId="49" fontId="10" fillId="34" borderId="24" xfId="0" applyNumberFormat="1" applyFont="1" applyFill="1" applyBorder="1" applyAlignment="1">
      <alignment horizontal="left" wrapText="1"/>
    </xf>
    <xf numFmtId="49" fontId="10" fillId="34" borderId="16" xfId="0" applyNumberFormat="1" applyFont="1" applyFill="1" applyBorder="1" applyAlignment="1">
      <alignment horizontal="left" wrapText="1"/>
    </xf>
    <xf numFmtId="49" fontId="21" fillId="35" borderId="19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33" borderId="37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0"/>
  <sheetViews>
    <sheetView tabSelected="1" zoomScale="115" zoomScaleNormal="115" zoomScalePageLayoutView="0" workbookViewId="0" topLeftCell="A166">
      <selection activeCell="B147" sqref="B147"/>
    </sheetView>
  </sheetViews>
  <sheetFormatPr defaultColWidth="9.140625" defaultRowHeight="12.75"/>
  <cols>
    <col min="1" max="1" width="7.140625" style="0" customWidth="1"/>
    <col min="2" max="2" width="89.00390625" style="0" customWidth="1"/>
    <col min="3" max="3" width="9.421875" style="0" customWidth="1"/>
    <col min="5" max="5" width="9.421875" style="0" customWidth="1"/>
    <col min="6" max="6" width="11.421875" style="0" customWidth="1"/>
    <col min="7" max="7" width="9.421875" style="0" customWidth="1"/>
    <col min="8" max="8" width="12.7109375" style="0" customWidth="1"/>
    <col min="9" max="9" width="18.00390625" style="0" customWidth="1"/>
    <col min="10" max="10" width="9.28125" style="0" customWidth="1"/>
  </cols>
  <sheetData>
    <row r="1" spans="1:10" ht="12.75">
      <c r="A1" s="1"/>
      <c r="B1" s="132" t="s">
        <v>155</v>
      </c>
      <c r="C1" s="132"/>
      <c r="D1" s="132"/>
      <c r="E1" s="132"/>
      <c r="F1" s="132"/>
      <c r="G1" s="132"/>
      <c r="H1" s="132"/>
      <c r="I1" s="132"/>
      <c r="J1" s="132"/>
    </row>
    <row r="2" spans="1:10" ht="12.75">
      <c r="A2" s="1"/>
      <c r="B2" s="133" t="s">
        <v>155</v>
      </c>
      <c r="C2" s="133"/>
      <c r="D2" s="133"/>
      <c r="E2" s="133"/>
      <c r="F2" s="133"/>
      <c r="G2" s="133"/>
      <c r="H2" s="133"/>
      <c r="I2" s="133"/>
      <c r="J2" s="133"/>
    </row>
    <row r="3" spans="1:26" ht="12.75">
      <c r="A3" s="1"/>
      <c r="B3" s="134" t="s">
        <v>155</v>
      </c>
      <c r="C3" s="134"/>
      <c r="D3" s="134"/>
      <c r="E3" s="134"/>
      <c r="F3" s="134"/>
      <c r="G3" s="134"/>
      <c r="H3" s="134"/>
      <c r="I3" s="134"/>
      <c r="J3" s="13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10" ht="12.75">
      <c r="B4" s="3"/>
      <c r="C4" s="3"/>
      <c r="D4" s="3"/>
      <c r="E4" s="3"/>
      <c r="F4" s="3"/>
      <c r="G4" s="3"/>
      <c r="H4" s="3"/>
      <c r="I4" s="3"/>
      <c r="J4" s="3"/>
    </row>
    <row r="5" ht="12.75">
      <c r="D5" s="3"/>
    </row>
    <row r="6" spans="2:10" s="4" customFormat="1" ht="20.25">
      <c r="B6" s="135" t="s">
        <v>156</v>
      </c>
      <c r="C6" s="135"/>
      <c r="D6" s="135"/>
      <c r="E6" s="135"/>
      <c r="F6" s="135"/>
      <c r="G6" s="135"/>
      <c r="H6" s="135"/>
      <c r="I6" s="135"/>
      <c r="J6" s="135"/>
    </row>
    <row r="7" spans="2:10" s="4" customFormat="1" ht="20.25">
      <c r="B7" s="5"/>
      <c r="C7" s="5"/>
      <c r="D7" s="6"/>
      <c r="E7" s="6"/>
      <c r="F7" s="6"/>
      <c r="G7" s="6"/>
      <c r="H7" s="6"/>
      <c r="I7" s="6"/>
      <c r="J7" s="6"/>
    </row>
    <row r="8" spans="2:10" s="7" customFormat="1" ht="15">
      <c r="B8" s="8" t="s">
        <v>0</v>
      </c>
      <c r="C8" s="9"/>
      <c r="D8" s="10"/>
      <c r="E8" s="9"/>
      <c r="F8" s="9"/>
      <c r="G8" s="9"/>
      <c r="H8" s="9"/>
      <c r="I8" s="9"/>
      <c r="J8" s="11"/>
    </row>
    <row r="9" spans="2:10" s="12" customFormat="1" ht="15" customHeight="1">
      <c r="B9" s="136" t="s">
        <v>1</v>
      </c>
      <c r="C9" s="136"/>
      <c r="D9" s="136"/>
      <c r="E9" s="136"/>
      <c r="F9" s="136"/>
      <c r="G9" s="136"/>
      <c r="H9" s="136"/>
      <c r="I9" s="136"/>
      <c r="J9" s="136"/>
    </row>
    <row r="10" spans="2:10" ht="15" customHeight="1">
      <c r="B10" s="13"/>
      <c r="C10" s="13"/>
      <c r="D10" s="14"/>
      <c r="E10" s="13"/>
      <c r="G10" s="13"/>
      <c r="H10" s="13"/>
      <c r="I10" s="13"/>
      <c r="J10" s="13"/>
    </row>
    <row r="11" spans="1:10" ht="15" customHeight="1">
      <c r="A11" s="15" t="s">
        <v>2</v>
      </c>
      <c r="B11" s="16" t="s">
        <v>3</v>
      </c>
      <c r="C11" s="17" t="s">
        <v>4</v>
      </c>
      <c r="D11" s="16" t="s">
        <v>5</v>
      </c>
      <c r="E11" s="18" t="s">
        <v>6</v>
      </c>
      <c r="F11" s="19" t="s">
        <v>7</v>
      </c>
      <c r="G11" s="20" t="s">
        <v>8</v>
      </c>
      <c r="H11" s="19" t="s">
        <v>9</v>
      </c>
      <c r="I11" s="16" t="s">
        <v>10</v>
      </c>
      <c r="J11" s="19" t="s">
        <v>11</v>
      </c>
    </row>
    <row r="12" spans="1:10" ht="12.75">
      <c r="A12" s="21"/>
      <c r="B12" s="22"/>
      <c r="C12" s="23"/>
      <c r="D12" s="24"/>
      <c r="E12" s="25"/>
      <c r="F12" s="24"/>
      <c r="G12" s="25"/>
      <c r="H12" s="24" t="s">
        <v>12</v>
      </c>
      <c r="I12" s="24"/>
      <c r="J12" s="24"/>
    </row>
    <row r="13" spans="1:10" ht="12.7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2.75">
      <c r="A14" s="27"/>
      <c r="B14" s="28" t="s">
        <v>13</v>
      </c>
      <c r="C14" s="29"/>
      <c r="D14" s="30"/>
      <c r="E14" s="29"/>
      <c r="F14" s="29"/>
      <c r="G14" s="29"/>
      <c r="H14" s="29"/>
      <c r="I14" s="29"/>
      <c r="J14" s="29"/>
    </row>
    <row r="15" spans="1:10" ht="12.75">
      <c r="A15" s="31"/>
      <c r="B15" s="32"/>
      <c r="C15" s="33"/>
      <c r="D15" s="34"/>
      <c r="E15" s="33"/>
      <c r="F15" s="33"/>
      <c r="G15" s="33"/>
      <c r="H15" s="33"/>
      <c r="I15" s="33"/>
      <c r="J15" s="33"/>
    </row>
    <row r="16" spans="1:10" s="39" customFormat="1" ht="14.25">
      <c r="A16" s="27"/>
      <c r="B16" s="35" t="s">
        <v>14</v>
      </c>
      <c r="C16" s="36"/>
      <c r="D16" s="37"/>
      <c r="E16" s="36"/>
      <c r="F16" s="36"/>
      <c r="G16" s="36"/>
      <c r="H16" s="36"/>
      <c r="I16" s="36"/>
      <c r="J16" s="38"/>
    </row>
    <row r="17" spans="1:10" s="46" customFormat="1" ht="12">
      <c r="A17" s="40">
        <v>1</v>
      </c>
      <c r="B17" s="41" t="s">
        <v>15</v>
      </c>
      <c r="C17" s="42">
        <v>5</v>
      </c>
      <c r="D17" s="43" t="s">
        <v>16</v>
      </c>
      <c r="E17" s="42">
        <v>0</v>
      </c>
      <c r="F17" s="42">
        <f aca="true" t="shared" si="0" ref="F17:F48">C17*E17</f>
        <v>0</v>
      </c>
      <c r="G17" s="42">
        <v>0</v>
      </c>
      <c r="H17" s="42">
        <f aca="true" t="shared" si="1" ref="H17:H48">C17*G17</f>
        <v>0</v>
      </c>
      <c r="I17" s="44">
        <f aca="true" t="shared" si="2" ref="I17:I48">F17+H17</f>
        <v>0</v>
      </c>
      <c r="J17" s="45"/>
    </row>
    <row r="18" spans="1:10" s="46" customFormat="1" ht="12">
      <c r="A18" s="47">
        <v>2</v>
      </c>
      <c r="B18" s="48" t="s">
        <v>17</v>
      </c>
      <c r="C18" s="49">
        <v>5</v>
      </c>
      <c r="D18" s="50" t="s">
        <v>16</v>
      </c>
      <c r="E18" s="49">
        <v>0</v>
      </c>
      <c r="F18" s="49">
        <f t="shared" si="0"/>
        <v>0</v>
      </c>
      <c r="G18" s="49">
        <v>0</v>
      </c>
      <c r="H18" s="49">
        <f t="shared" si="1"/>
        <v>0</v>
      </c>
      <c r="I18" s="49">
        <f t="shared" si="2"/>
        <v>0</v>
      </c>
      <c r="J18" s="51"/>
    </row>
    <row r="19" spans="1:10" s="56" customFormat="1" ht="12">
      <c r="A19" s="47">
        <v>3</v>
      </c>
      <c r="B19" s="52" t="s">
        <v>18</v>
      </c>
      <c r="C19" s="53">
        <v>80</v>
      </c>
      <c r="D19" s="54" t="s">
        <v>19</v>
      </c>
      <c r="E19" s="53">
        <v>0</v>
      </c>
      <c r="F19" s="53">
        <f t="shared" si="0"/>
        <v>0</v>
      </c>
      <c r="G19" s="53">
        <v>0</v>
      </c>
      <c r="H19" s="53">
        <f t="shared" si="1"/>
        <v>0</v>
      </c>
      <c r="I19" s="53">
        <f t="shared" si="2"/>
        <v>0</v>
      </c>
      <c r="J19" s="55"/>
    </row>
    <row r="20" spans="1:10" s="56" customFormat="1" ht="12">
      <c r="A20" s="47">
        <v>4</v>
      </c>
      <c r="B20" s="52" t="s">
        <v>20</v>
      </c>
      <c r="C20" s="53">
        <v>45</v>
      </c>
      <c r="D20" s="54" t="s">
        <v>19</v>
      </c>
      <c r="E20" s="53">
        <v>0</v>
      </c>
      <c r="F20" s="53">
        <f t="shared" si="0"/>
        <v>0</v>
      </c>
      <c r="G20" s="53">
        <v>0</v>
      </c>
      <c r="H20" s="53">
        <f t="shared" si="1"/>
        <v>0</v>
      </c>
      <c r="I20" s="53">
        <f t="shared" si="2"/>
        <v>0</v>
      </c>
      <c r="J20" s="55"/>
    </row>
    <row r="21" spans="1:10" s="46" customFormat="1" ht="12">
      <c r="A21" s="47">
        <v>5</v>
      </c>
      <c r="B21" s="48" t="s">
        <v>21</v>
      </c>
      <c r="C21" s="49">
        <v>6</v>
      </c>
      <c r="D21" s="50" t="s">
        <v>16</v>
      </c>
      <c r="E21" s="49">
        <v>0</v>
      </c>
      <c r="F21" s="49">
        <f t="shared" si="0"/>
        <v>0</v>
      </c>
      <c r="G21" s="49">
        <v>0</v>
      </c>
      <c r="H21" s="49">
        <f t="shared" si="1"/>
        <v>0</v>
      </c>
      <c r="I21" s="49">
        <f t="shared" si="2"/>
        <v>0</v>
      </c>
      <c r="J21" s="51"/>
    </row>
    <row r="22" spans="1:10" s="56" customFormat="1" ht="12">
      <c r="A22" s="47">
        <v>6</v>
      </c>
      <c r="B22" s="52" t="s">
        <v>22</v>
      </c>
      <c r="C22" s="53">
        <v>390</v>
      </c>
      <c r="D22" s="54" t="s">
        <v>19</v>
      </c>
      <c r="E22" s="53">
        <v>0</v>
      </c>
      <c r="F22" s="53">
        <f t="shared" si="0"/>
        <v>0</v>
      </c>
      <c r="G22" s="53">
        <v>0</v>
      </c>
      <c r="H22" s="53">
        <f t="shared" si="1"/>
        <v>0</v>
      </c>
      <c r="I22" s="53">
        <f t="shared" si="2"/>
        <v>0</v>
      </c>
      <c r="J22" s="55"/>
    </row>
    <row r="23" spans="1:10" s="56" customFormat="1" ht="12">
      <c r="A23" s="47">
        <v>7</v>
      </c>
      <c r="B23" s="52" t="s">
        <v>23</v>
      </c>
      <c r="C23" s="53">
        <v>180</v>
      </c>
      <c r="D23" s="54" t="s">
        <v>19</v>
      </c>
      <c r="E23" s="53">
        <v>0</v>
      </c>
      <c r="F23" s="53">
        <f t="shared" si="0"/>
        <v>0</v>
      </c>
      <c r="G23" s="53">
        <v>0</v>
      </c>
      <c r="H23" s="53">
        <f t="shared" si="1"/>
        <v>0</v>
      </c>
      <c r="I23" s="53">
        <f t="shared" si="2"/>
        <v>0</v>
      </c>
      <c r="J23" s="55"/>
    </row>
    <row r="24" spans="1:10" s="56" customFormat="1" ht="12">
      <c r="A24" s="47">
        <v>8</v>
      </c>
      <c r="B24" s="52" t="s">
        <v>24</v>
      </c>
      <c r="C24" s="53">
        <v>120</v>
      </c>
      <c r="D24" s="54" t="s">
        <v>19</v>
      </c>
      <c r="E24" s="53">
        <v>0</v>
      </c>
      <c r="F24" s="53">
        <f t="shared" si="0"/>
        <v>0</v>
      </c>
      <c r="G24" s="53">
        <v>0</v>
      </c>
      <c r="H24" s="53">
        <f t="shared" si="1"/>
        <v>0</v>
      </c>
      <c r="I24" s="53">
        <f t="shared" si="2"/>
        <v>0</v>
      </c>
      <c r="J24" s="55"/>
    </row>
    <row r="25" spans="1:10" s="46" customFormat="1" ht="12">
      <c r="A25" s="47">
        <v>9</v>
      </c>
      <c r="B25" s="48" t="s">
        <v>25</v>
      </c>
      <c r="C25" s="49">
        <v>6</v>
      </c>
      <c r="D25" s="50" t="s">
        <v>16</v>
      </c>
      <c r="E25" s="53">
        <v>0</v>
      </c>
      <c r="F25" s="53">
        <f t="shared" si="0"/>
        <v>0</v>
      </c>
      <c r="G25" s="53">
        <v>0</v>
      </c>
      <c r="H25" s="53">
        <f t="shared" si="1"/>
        <v>0</v>
      </c>
      <c r="I25" s="53">
        <f t="shared" si="2"/>
        <v>0</v>
      </c>
      <c r="J25" s="51"/>
    </row>
    <row r="26" spans="1:10" s="46" customFormat="1" ht="12">
      <c r="A26" s="47">
        <v>10</v>
      </c>
      <c r="B26" s="48" t="s">
        <v>26</v>
      </c>
      <c r="C26" s="49">
        <v>8</v>
      </c>
      <c r="D26" s="50" t="s">
        <v>16</v>
      </c>
      <c r="E26" s="53">
        <v>0</v>
      </c>
      <c r="F26" s="53">
        <f t="shared" si="0"/>
        <v>0</v>
      </c>
      <c r="G26" s="53">
        <v>0</v>
      </c>
      <c r="H26" s="53">
        <f t="shared" si="1"/>
        <v>0</v>
      </c>
      <c r="I26" s="53">
        <f t="shared" si="2"/>
        <v>0</v>
      </c>
      <c r="J26" s="51"/>
    </row>
    <row r="27" spans="1:10" s="46" customFormat="1" ht="12">
      <c r="A27" s="47">
        <v>11</v>
      </c>
      <c r="B27" s="48" t="s">
        <v>27</v>
      </c>
      <c r="C27" s="49">
        <v>149</v>
      </c>
      <c r="D27" s="50" t="s">
        <v>16</v>
      </c>
      <c r="E27" s="53">
        <v>0</v>
      </c>
      <c r="F27" s="53">
        <f t="shared" si="0"/>
        <v>0</v>
      </c>
      <c r="G27" s="53">
        <v>0</v>
      </c>
      <c r="H27" s="53">
        <f t="shared" si="1"/>
        <v>0</v>
      </c>
      <c r="I27" s="53">
        <f t="shared" si="2"/>
        <v>0</v>
      </c>
      <c r="J27" s="51"/>
    </row>
    <row r="28" spans="1:10" s="46" customFormat="1" ht="12">
      <c r="A28" s="47">
        <v>12</v>
      </c>
      <c r="B28" s="48" t="s">
        <v>28</v>
      </c>
      <c r="C28" s="49">
        <v>3</v>
      </c>
      <c r="D28" s="50" t="s">
        <v>16</v>
      </c>
      <c r="E28" s="53">
        <v>0</v>
      </c>
      <c r="F28" s="53">
        <f t="shared" si="0"/>
        <v>0</v>
      </c>
      <c r="G28" s="53">
        <v>0</v>
      </c>
      <c r="H28" s="53">
        <f t="shared" si="1"/>
        <v>0</v>
      </c>
      <c r="I28" s="53">
        <f t="shared" si="2"/>
        <v>0</v>
      </c>
      <c r="J28" s="51"/>
    </row>
    <row r="29" spans="1:10" s="46" customFormat="1" ht="12">
      <c r="A29" s="47">
        <v>13</v>
      </c>
      <c r="B29" s="48" t="s">
        <v>29</v>
      </c>
      <c r="C29" s="49">
        <v>1</v>
      </c>
      <c r="D29" s="50" t="s">
        <v>16</v>
      </c>
      <c r="E29" s="53">
        <v>0</v>
      </c>
      <c r="F29" s="53">
        <f t="shared" si="0"/>
        <v>0</v>
      </c>
      <c r="G29" s="53">
        <v>0</v>
      </c>
      <c r="H29" s="53">
        <f t="shared" si="1"/>
        <v>0</v>
      </c>
      <c r="I29" s="53">
        <f t="shared" si="2"/>
        <v>0</v>
      </c>
      <c r="J29" s="51"/>
    </row>
    <row r="30" spans="1:10" s="46" customFormat="1" ht="12">
      <c r="A30" s="47">
        <v>14</v>
      </c>
      <c r="B30" s="48" t="s">
        <v>30</v>
      </c>
      <c r="C30" s="49">
        <v>1</v>
      </c>
      <c r="D30" s="50" t="s">
        <v>16</v>
      </c>
      <c r="E30" s="53">
        <v>0</v>
      </c>
      <c r="F30" s="53">
        <f t="shared" si="0"/>
        <v>0</v>
      </c>
      <c r="G30" s="53">
        <v>0</v>
      </c>
      <c r="H30" s="53">
        <f t="shared" si="1"/>
        <v>0</v>
      </c>
      <c r="I30" s="53">
        <f t="shared" si="2"/>
        <v>0</v>
      </c>
      <c r="J30" s="51"/>
    </row>
    <row r="31" spans="1:10" s="56" customFormat="1" ht="12">
      <c r="A31" s="47">
        <v>15</v>
      </c>
      <c r="B31" s="52" t="s">
        <v>31</v>
      </c>
      <c r="C31" s="53">
        <v>30</v>
      </c>
      <c r="D31" s="54" t="s">
        <v>16</v>
      </c>
      <c r="E31" s="53">
        <v>0</v>
      </c>
      <c r="F31" s="53">
        <f t="shared" si="0"/>
        <v>0</v>
      </c>
      <c r="G31" s="53">
        <v>0</v>
      </c>
      <c r="H31" s="53">
        <f t="shared" si="1"/>
        <v>0</v>
      </c>
      <c r="I31" s="53">
        <f t="shared" si="2"/>
        <v>0</v>
      </c>
      <c r="J31" s="55"/>
    </row>
    <row r="32" spans="1:10" s="56" customFormat="1" ht="12">
      <c r="A32" s="47">
        <v>16</v>
      </c>
      <c r="B32" s="52" t="s">
        <v>32</v>
      </c>
      <c r="C32" s="53">
        <v>15</v>
      </c>
      <c r="D32" s="54" t="s">
        <v>16</v>
      </c>
      <c r="E32" s="53">
        <v>0</v>
      </c>
      <c r="F32" s="53">
        <f t="shared" si="0"/>
        <v>0</v>
      </c>
      <c r="G32" s="53">
        <v>0</v>
      </c>
      <c r="H32" s="53">
        <f t="shared" si="1"/>
        <v>0</v>
      </c>
      <c r="I32" s="53">
        <f t="shared" si="2"/>
        <v>0</v>
      </c>
      <c r="J32" s="55"/>
    </row>
    <row r="33" spans="1:10" s="46" customFormat="1" ht="12">
      <c r="A33" s="47">
        <v>17</v>
      </c>
      <c r="B33" s="48" t="s">
        <v>33</v>
      </c>
      <c r="C33" s="49">
        <v>15</v>
      </c>
      <c r="D33" s="50" t="s">
        <v>16</v>
      </c>
      <c r="E33" s="49">
        <v>0</v>
      </c>
      <c r="F33" s="49">
        <f t="shared" si="0"/>
        <v>0</v>
      </c>
      <c r="G33" s="49">
        <v>0</v>
      </c>
      <c r="H33" s="49">
        <f t="shared" si="1"/>
        <v>0</v>
      </c>
      <c r="I33" s="49">
        <f t="shared" si="2"/>
        <v>0</v>
      </c>
      <c r="J33" s="51"/>
    </row>
    <row r="34" spans="1:10" s="46" customFormat="1" ht="12">
      <c r="A34" s="47">
        <v>18</v>
      </c>
      <c r="B34" s="48" t="s">
        <v>34</v>
      </c>
      <c r="C34" s="49">
        <v>15</v>
      </c>
      <c r="D34" s="50" t="s">
        <v>16</v>
      </c>
      <c r="E34" s="49">
        <v>0</v>
      </c>
      <c r="F34" s="49">
        <f t="shared" si="0"/>
        <v>0</v>
      </c>
      <c r="G34" s="49">
        <v>0</v>
      </c>
      <c r="H34" s="49">
        <f t="shared" si="1"/>
        <v>0</v>
      </c>
      <c r="I34" s="49">
        <f t="shared" si="2"/>
        <v>0</v>
      </c>
      <c r="J34" s="51"/>
    </row>
    <row r="35" spans="1:10" s="46" customFormat="1" ht="12">
      <c r="A35" s="47">
        <v>19</v>
      </c>
      <c r="B35" s="48" t="s">
        <v>35</v>
      </c>
      <c r="C35" s="49">
        <v>3</v>
      </c>
      <c r="D35" s="50" t="s">
        <v>16</v>
      </c>
      <c r="E35" s="49">
        <v>0</v>
      </c>
      <c r="F35" s="49">
        <f t="shared" si="0"/>
        <v>0</v>
      </c>
      <c r="G35" s="49">
        <v>0</v>
      </c>
      <c r="H35" s="49">
        <f t="shared" si="1"/>
        <v>0</v>
      </c>
      <c r="I35" s="49">
        <f t="shared" si="2"/>
        <v>0</v>
      </c>
      <c r="J35" s="51"/>
    </row>
    <row r="36" spans="1:10" ht="12.75">
      <c r="A36" s="47">
        <v>20</v>
      </c>
      <c r="B36" s="48" t="s">
        <v>36</v>
      </c>
      <c r="C36" s="49">
        <v>35</v>
      </c>
      <c r="D36" s="50" t="s">
        <v>16</v>
      </c>
      <c r="E36" s="49">
        <v>0</v>
      </c>
      <c r="F36" s="49">
        <f t="shared" si="0"/>
        <v>0</v>
      </c>
      <c r="G36" s="49">
        <v>0</v>
      </c>
      <c r="H36" s="49">
        <f t="shared" si="1"/>
        <v>0</v>
      </c>
      <c r="I36" s="49">
        <f t="shared" si="2"/>
        <v>0</v>
      </c>
      <c r="J36" s="51"/>
    </row>
    <row r="37" spans="1:10" ht="12.75">
      <c r="A37" s="47">
        <v>21</v>
      </c>
      <c r="B37" s="48" t="s">
        <v>37</v>
      </c>
      <c r="C37" s="49">
        <v>46</v>
      </c>
      <c r="D37" s="50" t="s">
        <v>16</v>
      </c>
      <c r="E37" s="49">
        <v>0</v>
      </c>
      <c r="F37" s="49">
        <f t="shared" si="0"/>
        <v>0</v>
      </c>
      <c r="G37" s="49">
        <v>0</v>
      </c>
      <c r="H37" s="49">
        <f t="shared" si="1"/>
        <v>0</v>
      </c>
      <c r="I37" s="49">
        <f t="shared" si="2"/>
        <v>0</v>
      </c>
      <c r="J37" s="51"/>
    </row>
    <row r="38" spans="1:10" ht="12.75">
      <c r="A38" s="47">
        <v>22</v>
      </c>
      <c r="B38" s="48" t="s">
        <v>38</v>
      </c>
      <c r="C38" s="49">
        <v>1</v>
      </c>
      <c r="D38" s="50" t="s">
        <v>16</v>
      </c>
      <c r="E38" s="49">
        <v>0</v>
      </c>
      <c r="F38" s="49">
        <f t="shared" si="0"/>
        <v>0</v>
      </c>
      <c r="G38" s="49">
        <v>0</v>
      </c>
      <c r="H38" s="49">
        <f t="shared" si="1"/>
        <v>0</v>
      </c>
      <c r="I38" s="49">
        <f t="shared" si="2"/>
        <v>0</v>
      </c>
      <c r="J38" s="51"/>
    </row>
    <row r="39" spans="1:10" ht="12.75">
      <c r="A39" s="47">
        <v>23</v>
      </c>
      <c r="B39" s="48" t="s">
        <v>39</v>
      </c>
      <c r="C39" s="49">
        <v>12</v>
      </c>
      <c r="D39" s="50" t="s">
        <v>16</v>
      </c>
      <c r="E39" s="49">
        <v>0</v>
      </c>
      <c r="F39" s="49">
        <f t="shared" si="0"/>
        <v>0</v>
      </c>
      <c r="G39" s="49">
        <v>0</v>
      </c>
      <c r="H39" s="49">
        <f t="shared" si="1"/>
        <v>0</v>
      </c>
      <c r="I39" s="49">
        <f t="shared" si="2"/>
        <v>0</v>
      </c>
      <c r="J39" s="51"/>
    </row>
    <row r="40" spans="1:10" ht="12.75">
      <c r="A40" s="47">
        <v>24</v>
      </c>
      <c r="B40" s="48" t="s">
        <v>40</v>
      </c>
      <c r="C40" s="49">
        <v>3</v>
      </c>
      <c r="D40" s="50" t="s">
        <v>41</v>
      </c>
      <c r="E40" s="49">
        <v>0</v>
      </c>
      <c r="F40" s="49">
        <f t="shared" si="0"/>
        <v>0</v>
      </c>
      <c r="G40" s="49">
        <v>0</v>
      </c>
      <c r="H40" s="49">
        <f t="shared" si="1"/>
        <v>0</v>
      </c>
      <c r="I40" s="49">
        <f t="shared" si="2"/>
        <v>0</v>
      </c>
      <c r="J40" s="51"/>
    </row>
    <row r="41" spans="1:10" ht="12.75">
      <c r="A41" s="47">
        <v>25</v>
      </c>
      <c r="B41" s="48" t="s">
        <v>42</v>
      </c>
      <c r="C41" s="49">
        <v>1</v>
      </c>
      <c r="D41" s="50" t="s">
        <v>16</v>
      </c>
      <c r="E41" s="49">
        <v>0</v>
      </c>
      <c r="F41" s="49">
        <f t="shared" si="0"/>
        <v>0</v>
      </c>
      <c r="G41" s="49">
        <v>0</v>
      </c>
      <c r="H41" s="49">
        <f t="shared" si="1"/>
        <v>0</v>
      </c>
      <c r="I41" s="49">
        <f t="shared" si="2"/>
        <v>0</v>
      </c>
      <c r="J41" s="51"/>
    </row>
    <row r="42" spans="1:10" ht="12.75">
      <c r="A42" s="47">
        <v>26</v>
      </c>
      <c r="B42" s="48" t="s">
        <v>43</v>
      </c>
      <c r="C42" s="49">
        <v>2</v>
      </c>
      <c r="D42" s="50" t="s">
        <v>16</v>
      </c>
      <c r="E42" s="49">
        <v>0</v>
      </c>
      <c r="F42" s="49">
        <f t="shared" si="0"/>
        <v>0</v>
      </c>
      <c r="G42" s="49">
        <v>0</v>
      </c>
      <c r="H42" s="49">
        <f t="shared" si="1"/>
        <v>0</v>
      </c>
      <c r="I42" s="49">
        <f t="shared" si="2"/>
        <v>0</v>
      </c>
      <c r="J42" s="51"/>
    </row>
    <row r="43" spans="1:10" ht="12.75">
      <c r="A43" s="47">
        <v>27</v>
      </c>
      <c r="B43" s="48" t="s">
        <v>44</v>
      </c>
      <c r="C43" s="49">
        <v>4</v>
      </c>
      <c r="D43" s="50" t="s">
        <v>16</v>
      </c>
      <c r="E43" s="49">
        <v>0</v>
      </c>
      <c r="F43" s="49">
        <f t="shared" si="0"/>
        <v>0</v>
      </c>
      <c r="G43" s="49">
        <v>0</v>
      </c>
      <c r="H43" s="49">
        <f t="shared" si="1"/>
        <v>0</v>
      </c>
      <c r="I43" s="49">
        <f t="shared" si="2"/>
        <v>0</v>
      </c>
      <c r="J43" s="51"/>
    </row>
    <row r="44" spans="1:10" ht="12.75">
      <c r="A44" s="47">
        <v>28</v>
      </c>
      <c r="B44" s="48" t="s">
        <v>45</v>
      </c>
      <c r="C44" s="49">
        <v>1</v>
      </c>
      <c r="D44" s="50" t="s">
        <v>19</v>
      </c>
      <c r="E44" s="49">
        <v>0</v>
      </c>
      <c r="F44" s="49">
        <f t="shared" si="0"/>
        <v>0</v>
      </c>
      <c r="G44" s="49">
        <v>0</v>
      </c>
      <c r="H44" s="49">
        <f t="shared" si="1"/>
        <v>0</v>
      </c>
      <c r="I44" s="49">
        <f t="shared" si="2"/>
        <v>0</v>
      </c>
      <c r="J44" s="51"/>
    </row>
    <row r="45" spans="1:10" ht="12.75">
      <c r="A45" s="47">
        <v>29</v>
      </c>
      <c r="B45" s="48" t="s">
        <v>46</v>
      </c>
      <c r="C45" s="49">
        <v>1</v>
      </c>
      <c r="D45" s="50" t="s">
        <v>16</v>
      </c>
      <c r="E45" s="49">
        <v>0</v>
      </c>
      <c r="F45" s="49">
        <f t="shared" si="0"/>
        <v>0</v>
      </c>
      <c r="G45" s="49">
        <v>0</v>
      </c>
      <c r="H45" s="49">
        <f t="shared" si="1"/>
        <v>0</v>
      </c>
      <c r="I45" s="49">
        <f t="shared" si="2"/>
        <v>0</v>
      </c>
      <c r="J45" s="51"/>
    </row>
    <row r="46" spans="1:10" ht="12.75">
      <c r="A46" s="47">
        <v>30</v>
      </c>
      <c r="B46" s="48" t="s">
        <v>47</v>
      </c>
      <c r="C46" s="49">
        <v>1</v>
      </c>
      <c r="D46" s="50" t="s">
        <v>16</v>
      </c>
      <c r="E46" s="49">
        <v>0</v>
      </c>
      <c r="F46" s="49">
        <f t="shared" si="0"/>
        <v>0</v>
      </c>
      <c r="G46" s="49">
        <v>0</v>
      </c>
      <c r="H46" s="49">
        <f t="shared" si="1"/>
        <v>0</v>
      </c>
      <c r="I46" s="49">
        <f t="shared" si="2"/>
        <v>0</v>
      </c>
      <c r="J46" s="51"/>
    </row>
    <row r="47" spans="1:10" ht="12.75">
      <c r="A47" s="47">
        <v>31</v>
      </c>
      <c r="B47" s="48" t="s">
        <v>48</v>
      </c>
      <c r="C47" s="49">
        <v>2</v>
      </c>
      <c r="D47" s="50" t="s">
        <v>16</v>
      </c>
      <c r="E47" s="49">
        <v>0</v>
      </c>
      <c r="F47" s="49">
        <f t="shared" si="0"/>
        <v>0</v>
      </c>
      <c r="G47" s="49">
        <v>0</v>
      </c>
      <c r="H47" s="49">
        <f t="shared" si="1"/>
        <v>0</v>
      </c>
      <c r="I47" s="49">
        <f t="shared" si="2"/>
        <v>0</v>
      </c>
      <c r="J47" s="51"/>
    </row>
    <row r="48" spans="1:10" ht="12.75">
      <c r="A48" s="47">
        <v>32</v>
      </c>
      <c r="B48" s="48" t="s">
        <v>49</v>
      </c>
      <c r="C48" s="49">
        <v>3</v>
      </c>
      <c r="D48" s="50" t="s">
        <v>16</v>
      </c>
      <c r="E48" s="49">
        <v>0</v>
      </c>
      <c r="F48" s="49">
        <f t="shared" si="0"/>
        <v>0</v>
      </c>
      <c r="G48" s="49">
        <v>0</v>
      </c>
      <c r="H48" s="49">
        <f t="shared" si="1"/>
        <v>0</v>
      </c>
      <c r="I48" s="49">
        <f t="shared" si="2"/>
        <v>0</v>
      </c>
      <c r="J48" s="51"/>
    </row>
    <row r="49" spans="1:10" ht="12.75">
      <c r="A49" s="27"/>
      <c r="B49" s="35" t="s">
        <v>50</v>
      </c>
      <c r="C49" s="36"/>
      <c r="D49" s="37"/>
      <c r="E49" s="36"/>
      <c r="F49" s="36"/>
      <c r="G49" s="36"/>
      <c r="H49" s="36"/>
      <c r="I49" s="36"/>
      <c r="J49" s="38"/>
    </row>
    <row r="50" spans="1:10" ht="12.75">
      <c r="A50" s="47">
        <v>33</v>
      </c>
      <c r="B50" s="48" t="s">
        <v>51</v>
      </c>
      <c r="C50" s="49">
        <v>16</v>
      </c>
      <c r="D50" s="50" t="s">
        <v>16</v>
      </c>
      <c r="E50" s="49">
        <v>0</v>
      </c>
      <c r="F50" s="49">
        <f aca="true" t="shared" si="3" ref="F50:F59">C50*E50</f>
        <v>0</v>
      </c>
      <c r="G50" s="49">
        <v>0</v>
      </c>
      <c r="H50" s="49">
        <f aca="true" t="shared" si="4" ref="H50:H59">C50*G50</f>
        <v>0</v>
      </c>
      <c r="I50" s="49">
        <f aca="true" t="shared" si="5" ref="I50:I59">F50+H50</f>
        <v>0</v>
      </c>
      <c r="J50" s="51"/>
    </row>
    <row r="51" spans="1:10" ht="12.75">
      <c r="A51" s="47">
        <v>34</v>
      </c>
      <c r="B51" s="48" t="s">
        <v>52</v>
      </c>
      <c r="C51" s="49">
        <v>15</v>
      </c>
      <c r="D51" s="50" t="s">
        <v>16</v>
      </c>
      <c r="E51" s="49">
        <v>0</v>
      </c>
      <c r="F51" s="49">
        <f t="shared" si="3"/>
        <v>0</v>
      </c>
      <c r="G51" s="49">
        <v>0</v>
      </c>
      <c r="H51" s="49">
        <f t="shared" si="4"/>
        <v>0</v>
      </c>
      <c r="I51" s="49">
        <f t="shared" si="5"/>
        <v>0</v>
      </c>
      <c r="J51" s="51"/>
    </row>
    <row r="52" spans="1:10" ht="12.75">
      <c r="A52" s="47">
        <v>35</v>
      </c>
      <c r="B52" s="48" t="s">
        <v>53</v>
      </c>
      <c r="C52" s="49">
        <v>19</v>
      </c>
      <c r="D52" s="50" t="s">
        <v>16</v>
      </c>
      <c r="E52" s="49">
        <v>0</v>
      </c>
      <c r="F52" s="49">
        <f t="shared" si="3"/>
        <v>0</v>
      </c>
      <c r="G52" s="49">
        <v>0</v>
      </c>
      <c r="H52" s="49">
        <f t="shared" si="4"/>
        <v>0</v>
      </c>
      <c r="I52" s="49">
        <f t="shared" si="5"/>
        <v>0</v>
      </c>
      <c r="J52" s="51"/>
    </row>
    <row r="53" spans="1:10" ht="12.75">
      <c r="A53" s="47">
        <v>36</v>
      </c>
      <c r="B53" s="48" t="s">
        <v>54</v>
      </c>
      <c r="C53" s="49">
        <v>156</v>
      </c>
      <c r="D53" s="50" t="s">
        <v>16</v>
      </c>
      <c r="E53" s="49">
        <v>0</v>
      </c>
      <c r="F53" s="49">
        <f t="shared" si="3"/>
        <v>0</v>
      </c>
      <c r="G53" s="49">
        <v>0</v>
      </c>
      <c r="H53" s="49">
        <f t="shared" si="4"/>
        <v>0</v>
      </c>
      <c r="I53" s="49">
        <f t="shared" si="5"/>
        <v>0</v>
      </c>
      <c r="J53" s="51"/>
    </row>
    <row r="54" spans="1:10" ht="12.75">
      <c r="A54" s="47">
        <v>37</v>
      </c>
      <c r="B54" s="48" t="s">
        <v>55</v>
      </c>
      <c r="C54" s="49">
        <v>31</v>
      </c>
      <c r="D54" s="50" t="s">
        <v>16</v>
      </c>
      <c r="E54" s="49">
        <v>0</v>
      </c>
      <c r="F54" s="49">
        <f t="shared" si="3"/>
        <v>0</v>
      </c>
      <c r="G54" s="49">
        <v>0</v>
      </c>
      <c r="H54" s="49">
        <f t="shared" si="4"/>
        <v>0</v>
      </c>
      <c r="I54" s="49">
        <f t="shared" si="5"/>
        <v>0</v>
      </c>
      <c r="J54" s="51"/>
    </row>
    <row r="55" spans="1:10" ht="12.75">
      <c r="A55" s="47">
        <v>38</v>
      </c>
      <c r="B55" s="48" t="s">
        <v>56</v>
      </c>
      <c r="C55" s="49">
        <v>10</v>
      </c>
      <c r="D55" s="50" t="s">
        <v>16</v>
      </c>
      <c r="E55" s="49">
        <v>0</v>
      </c>
      <c r="F55" s="49">
        <f t="shared" si="3"/>
        <v>0</v>
      </c>
      <c r="G55" s="49">
        <v>0</v>
      </c>
      <c r="H55" s="49">
        <f t="shared" si="4"/>
        <v>0</v>
      </c>
      <c r="I55" s="49">
        <f t="shared" si="5"/>
        <v>0</v>
      </c>
      <c r="J55" s="51"/>
    </row>
    <row r="56" spans="1:10" ht="12.75">
      <c r="A56" s="47">
        <v>39</v>
      </c>
      <c r="B56" s="48" t="s">
        <v>57</v>
      </c>
      <c r="C56" s="49">
        <v>56</v>
      </c>
      <c r="D56" s="50" t="s">
        <v>16</v>
      </c>
      <c r="E56" s="49">
        <v>0</v>
      </c>
      <c r="F56" s="49">
        <f t="shared" si="3"/>
        <v>0</v>
      </c>
      <c r="G56" s="49">
        <v>0</v>
      </c>
      <c r="H56" s="49">
        <f t="shared" si="4"/>
        <v>0</v>
      </c>
      <c r="I56" s="49">
        <f t="shared" si="5"/>
        <v>0</v>
      </c>
      <c r="J56" s="51"/>
    </row>
    <row r="57" spans="1:10" ht="12.75">
      <c r="A57" s="47">
        <v>40</v>
      </c>
      <c r="B57" s="48" t="s">
        <v>58</v>
      </c>
      <c r="C57" s="49">
        <v>24</v>
      </c>
      <c r="D57" s="50" t="s">
        <v>16</v>
      </c>
      <c r="E57" s="49">
        <v>0</v>
      </c>
      <c r="F57" s="49">
        <f t="shared" si="3"/>
        <v>0</v>
      </c>
      <c r="G57" s="49">
        <v>0</v>
      </c>
      <c r="H57" s="49">
        <f t="shared" si="4"/>
        <v>0</v>
      </c>
      <c r="I57" s="49">
        <f t="shared" si="5"/>
        <v>0</v>
      </c>
      <c r="J57" s="51"/>
    </row>
    <row r="58" spans="1:10" ht="12.75">
      <c r="A58" s="47">
        <v>41</v>
      </c>
      <c r="B58" s="48" t="s">
        <v>59</v>
      </c>
      <c r="C58" s="49">
        <v>48</v>
      </c>
      <c r="D58" s="50" t="s">
        <v>16</v>
      </c>
      <c r="E58" s="49">
        <v>0</v>
      </c>
      <c r="F58" s="49">
        <f t="shared" si="3"/>
        <v>0</v>
      </c>
      <c r="G58" s="49">
        <v>0</v>
      </c>
      <c r="H58" s="49">
        <f t="shared" si="4"/>
        <v>0</v>
      </c>
      <c r="I58" s="49">
        <f t="shared" si="5"/>
        <v>0</v>
      </c>
      <c r="J58" s="51"/>
    </row>
    <row r="59" spans="1:10" ht="12.75">
      <c r="A59" s="47">
        <v>42</v>
      </c>
      <c r="B59" s="57" t="s">
        <v>60</v>
      </c>
      <c r="C59" s="58">
        <v>2</v>
      </c>
      <c r="D59" s="59" t="s">
        <v>16</v>
      </c>
      <c r="E59" s="58">
        <v>0</v>
      </c>
      <c r="F59" s="58">
        <f t="shared" si="3"/>
        <v>0</v>
      </c>
      <c r="G59" s="58">
        <v>0</v>
      </c>
      <c r="H59" s="58">
        <f t="shared" si="4"/>
        <v>0</v>
      </c>
      <c r="I59" s="58">
        <f t="shared" si="5"/>
        <v>0</v>
      </c>
      <c r="J59" s="51"/>
    </row>
    <row r="60" spans="1:10" ht="12.75">
      <c r="A60" s="47"/>
      <c r="B60" s="48"/>
      <c r="C60" s="49"/>
      <c r="D60" s="50"/>
      <c r="E60" s="49"/>
      <c r="F60" s="49"/>
      <c r="G60" s="49"/>
      <c r="H60" s="49"/>
      <c r="I60" s="49"/>
      <c r="J60" s="51"/>
    </row>
    <row r="61" spans="1:10" ht="12.75">
      <c r="A61" s="15" t="s">
        <v>2</v>
      </c>
      <c r="B61" s="16" t="s">
        <v>3</v>
      </c>
      <c r="C61" s="17" t="s">
        <v>4</v>
      </c>
      <c r="D61" s="16" t="s">
        <v>5</v>
      </c>
      <c r="E61" s="18" t="s">
        <v>6</v>
      </c>
      <c r="F61" s="19" t="s">
        <v>7</v>
      </c>
      <c r="G61" s="20" t="s">
        <v>8</v>
      </c>
      <c r="H61" s="19" t="s">
        <v>9</v>
      </c>
      <c r="I61" s="16" t="s">
        <v>10</v>
      </c>
      <c r="J61" s="19" t="s">
        <v>11</v>
      </c>
    </row>
    <row r="62" spans="1:10" ht="12.75">
      <c r="A62" s="21"/>
      <c r="B62" s="22"/>
      <c r="C62" s="23"/>
      <c r="D62" s="24"/>
      <c r="E62" s="25"/>
      <c r="F62" s="24"/>
      <c r="G62" s="25"/>
      <c r="H62" s="24" t="s">
        <v>12</v>
      </c>
      <c r="I62" s="24"/>
      <c r="J62" s="24"/>
    </row>
    <row r="63" spans="1:10" ht="12.75">
      <c r="A63" s="47">
        <v>43</v>
      </c>
      <c r="B63" s="48" t="s">
        <v>61</v>
      </c>
      <c r="C63" s="49">
        <v>6</v>
      </c>
      <c r="D63" s="50" t="s">
        <v>16</v>
      </c>
      <c r="E63" s="49">
        <v>0</v>
      </c>
      <c r="F63" s="49">
        <f>C63*E63</f>
        <v>0</v>
      </c>
      <c r="G63" s="49">
        <v>0</v>
      </c>
      <c r="H63" s="49">
        <f>C63*G63</f>
        <v>0</v>
      </c>
      <c r="I63" s="49">
        <f>F63+H63</f>
        <v>0</v>
      </c>
      <c r="J63" s="51"/>
    </row>
    <row r="64" spans="1:10" ht="12.75">
      <c r="A64" s="60">
        <v>44</v>
      </c>
      <c r="B64" s="48" t="s">
        <v>62</v>
      </c>
      <c r="C64" s="49">
        <v>42</v>
      </c>
      <c r="D64" s="50" t="s">
        <v>16</v>
      </c>
      <c r="E64" s="49">
        <v>0</v>
      </c>
      <c r="F64" s="49">
        <f>C64*E64</f>
        <v>0</v>
      </c>
      <c r="G64" s="49">
        <v>0</v>
      </c>
      <c r="H64" s="49">
        <f>C64*G64</f>
        <v>0</v>
      </c>
      <c r="I64" s="49">
        <f>F64+H64</f>
        <v>0</v>
      </c>
      <c r="J64" s="51"/>
    </row>
    <row r="65" spans="1:10" ht="12.75">
      <c r="A65" s="47">
        <v>45</v>
      </c>
      <c r="B65" s="48" t="s">
        <v>63</v>
      </c>
      <c r="C65" s="49">
        <v>101</v>
      </c>
      <c r="D65" s="50" t="s">
        <v>16</v>
      </c>
      <c r="E65" s="49">
        <v>0</v>
      </c>
      <c r="F65" s="49">
        <f>C65*E65</f>
        <v>0</v>
      </c>
      <c r="G65" s="49">
        <v>0</v>
      </c>
      <c r="H65" s="49">
        <f>C65*G65</f>
        <v>0</v>
      </c>
      <c r="I65" s="49">
        <f>F65+H65</f>
        <v>0</v>
      </c>
      <c r="J65" s="51"/>
    </row>
    <row r="66" spans="1:10" ht="12.75">
      <c r="A66" s="27"/>
      <c r="B66" s="35" t="s">
        <v>64</v>
      </c>
      <c r="C66" s="36"/>
      <c r="D66" s="37"/>
      <c r="E66" s="36"/>
      <c r="F66" s="36"/>
      <c r="G66" s="36"/>
      <c r="H66" s="36"/>
      <c r="I66" s="36"/>
      <c r="J66" s="38"/>
    </row>
    <row r="67" spans="1:10" ht="12.75">
      <c r="A67" s="60">
        <v>46</v>
      </c>
      <c r="B67" s="48" t="s">
        <v>65</v>
      </c>
      <c r="C67" s="49">
        <v>24</v>
      </c>
      <c r="D67" s="50" t="s">
        <v>19</v>
      </c>
      <c r="E67" s="49">
        <v>0</v>
      </c>
      <c r="F67" s="49">
        <f aca="true" t="shared" si="6" ref="F67:F80">C67*E67</f>
        <v>0</v>
      </c>
      <c r="G67" s="49">
        <v>0</v>
      </c>
      <c r="H67" s="49">
        <f aca="true" t="shared" si="7" ref="H67:H80">C67*G67</f>
        <v>0</v>
      </c>
      <c r="I67" s="49">
        <f aca="true" t="shared" si="8" ref="I67:I80">F67+H67</f>
        <v>0</v>
      </c>
      <c r="J67" s="51"/>
    </row>
    <row r="68" spans="1:10" ht="12.75">
      <c r="A68" s="47">
        <v>47</v>
      </c>
      <c r="B68" s="48" t="s">
        <v>66</v>
      </c>
      <c r="C68" s="49">
        <v>3640</v>
      </c>
      <c r="D68" s="50" t="s">
        <v>16</v>
      </c>
      <c r="E68" s="49">
        <v>0</v>
      </c>
      <c r="F68" s="49">
        <f t="shared" si="6"/>
        <v>0</v>
      </c>
      <c r="G68" s="49">
        <v>0</v>
      </c>
      <c r="H68" s="49">
        <f t="shared" si="7"/>
        <v>0</v>
      </c>
      <c r="I68" s="49">
        <f t="shared" si="8"/>
        <v>0</v>
      </c>
      <c r="J68" s="51"/>
    </row>
    <row r="69" spans="1:10" ht="12.75">
      <c r="A69" s="60">
        <v>48</v>
      </c>
      <c r="B69" s="48" t="s">
        <v>67</v>
      </c>
      <c r="C69" s="49">
        <v>2220</v>
      </c>
      <c r="D69" s="50" t="s">
        <v>16</v>
      </c>
      <c r="E69" s="49">
        <v>0</v>
      </c>
      <c r="F69" s="49">
        <f t="shared" si="6"/>
        <v>0</v>
      </c>
      <c r="G69" s="49">
        <v>0</v>
      </c>
      <c r="H69" s="49">
        <f t="shared" si="7"/>
        <v>0</v>
      </c>
      <c r="I69" s="49">
        <f t="shared" si="8"/>
        <v>0</v>
      </c>
      <c r="J69" s="51"/>
    </row>
    <row r="70" spans="1:10" ht="12.75">
      <c r="A70" s="47">
        <v>49</v>
      </c>
      <c r="B70" s="48" t="s">
        <v>68</v>
      </c>
      <c r="C70" s="49">
        <v>540</v>
      </c>
      <c r="D70" s="50" t="s">
        <v>16</v>
      </c>
      <c r="E70" s="49">
        <v>0</v>
      </c>
      <c r="F70" s="49">
        <f t="shared" si="6"/>
        <v>0</v>
      </c>
      <c r="G70" s="49">
        <v>0</v>
      </c>
      <c r="H70" s="49">
        <f t="shared" si="7"/>
        <v>0</v>
      </c>
      <c r="I70" s="49">
        <f t="shared" si="8"/>
        <v>0</v>
      </c>
      <c r="J70" s="51"/>
    </row>
    <row r="71" spans="1:10" ht="12.75">
      <c r="A71" s="60">
        <v>50</v>
      </c>
      <c r="B71" s="48" t="s">
        <v>69</v>
      </c>
      <c r="C71" s="49">
        <v>310</v>
      </c>
      <c r="D71" s="50" t="s">
        <v>19</v>
      </c>
      <c r="E71" s="49">
        <v>0</v>
      </c>
      <c r="F71" s="49">
        <f t="shared" si="6"/>
        <v>0</v>
      </c>
      <c r="G71" s="49">
        <v>0</v>
      </c>
      <c r="H71" s="49">
        <f t="shared" si="7"/>
        <v>0</v>
      </c>
      <c r="I71" s="49">
        <f t="shared" si="8"/>
        <v>0</v>
      </c>
      <c r="J71" s="51"/>
    </row>
    <row r="72" spans="1:10" ht="12.75">
      <c r="A72" s="47">
        <v>51</v>
      </c>
      <c r="B72" s="48" t="s">
        <v>70</v>
      </c>
      <c r="C72" s="49">
        <v>180</v>
      </c>
      <c r="D72" s="50" t="s">
        <v>19</v>
      </c>
      <c r="E72" s="49">
        <v>0</v>
      </c>
      <c r="F72" s="49">
        <f t="shared" si="6"/>
        <v>0</v>
      </c>
      <c r="G72" s="49">
        <v>0</v>
      </c>
      <c r="H72" s="49">
        <f t="shared" si="7"/>
        <v>0</v>
      </c>
      <c r="I72" s="49">
        <f t="shared" si="8"/>
        <v>0</v>
      </c>
      <c r="J72" s="51"/>
    </row>
    <row r="73" spans="1:10" s="61" customFormat="1" ht="12.75">
      <c r="A73" s="60">
        <v>52</v>
      </c>
      <c r="B73" s="52" t="s">
        <v>71</v>
      </c>
      <c r="C73" s="53">
        <v>22</v>
      </c>
      <c r="D73" s="54" t="s">
        <v>19</v>
      </c>
      <c r="E73" s="53">
        <v>0</v>
      </c>
      <c r="F73" s="53">
        <f t="shared" si="6"/>
        <v>0</v>
      </c>
      <c r="G73" s="53">
        <v>0</v>
      </c>
      <c r="H73" s="53">
        <f t="shared" si="7"/>
        <v>0</v>
      </c>
      <c r="I73" s="53">
        <f t="shared" si="8"/>
        <v>0</v>
      </c>
      <c r="J73" s="55"/>
    </row>
    <row r="74" spans="1:10" ht="12.75">
      <c r="A74" s="47">
        <v>53</v>
      </c>
      <c r="B74" s="48" t="s">
        <v>72</v>
      </c>
      <c r="C74" s="49">
        <v>94</v>
      </c>
      <c r="D74" s="50" t="s">
        <v>19</v>
      </c>
      <c r="E74" s="49">
        <v>0</v>
      </c>
      <c r="F74" s="49">
        <f t="shared" si="6"/>
        <v>0</v>
      </c>
      <c r="G74" s="49">
        <v>0</v>
      </c>
      <c r="H74" s="49">
        <f t="shared" si="7"/>
        <v>0</v>
      </c>
      <c r="I74" s="49">
        <f t="shared" si="8"/>
        <v>0</v>
      </c>
      <c r="J74" s="51"/>
    </row>
    <row r="75" spans="1:10" ht="12.75">
      <c r="A75" s="60">
        <v>54</v>
      </c>
      <c r="B75" s="48" t="s">
        <v>73</v>
      </c>
      <c r="C75" s="49">
        <v>158</v>
      </c>
      <c r="D75" s="50" t="s">
        <v>19</v>
      </c>
      <c r="E75" s="49">
        <v>0</v>
      </c>
      <c r="F75" s="49">
        <f t="shared" si="6"/>
        <v>0</v>
      </c>
      <c r="G75" s="49">
        <v>0</v>
      </c>
      <c r="H75" s="49">
        <f t="shared" si="7"/>
        <v>0</v>
      </c>
      <c r="I75" s="49">
        <f t="shared" si="8"/>
        <v>0</v>
      </c>
      <c r="J75" s="51"/>
    </row>
    <row r="76" spans="1:10" ht="12.75">
      <c r="A76" s="47">
        <v>55</v>
      </c>
      <c r="B76" s="48" t="s">
        <v>74</v>
      </c>
      <c r="C76" s="49">
        <v>80</v>
      </c>
      <c r="D76" s="50" t="s">
        <v>19</v>
      </c>
      <c r="E76" s="49">
        <v>0</v>
      </c>
      <c r="F76" s="49">
        <f t="shared" si="6"/>
        <v>0</v>
      </c>
      <c r="G76" s="49">
        <v>0</v>
      </c>
      <c r="H76" s="49">
        <f t="shared" si="7"/>
        <v>0</v>
      </c>
      <c r="I76" s="49">
        <f t="shared" si="8"/>
        <v>0</v>
      </c>
      <c r="J76" s="51"/>
    </row>
    <row r="77" spans="1:10" ht="12.75">
      <c r="A77" s="60">
        <v>56</v>
      </c>
      <c r="B77" s="48" t="s">
        <v>75</v>
      </c>
      <c r="C77" s="49">
        <v>238</v>
      </c>
      <c r="D77" s="50" t="s">
        <v>19</v>
      </c>
      <c r="E77" s="49">
        <v>0</v>
      </c>
      <c r="F77" s="49">
        <f t="shared" si="6"/>
        <v>0</v>
      </c>
      <c r="G77" s="49">
        <v>0</v>
      </c>
      <c r="H77" s="49">
        <f t="shared" si="7"/>
        <v>0</v>
      </c>
      <c r="I77" s="49">
        <f t="shared" si="8"/>
        <v>0</v>
      </c>
      <c r="J77" s="51"/>
    </row>
    <row r="78" spans="1:10" ht="12.75">
      <c r="A78" s="47">
        <v>57</v>
      </c>
      <c r="B78" s="48" t="s">
        <v>76</v>
      </c>
      <c r="C78" s="49">
        <v>94</v>
      </c>
      <c r="D78" s="50" t="s">
        <v>19</v>
      </c>
      <c r="E78" s="49">
        <v>0</v>
      </c>
      <c r="F78" s="49">
        <f t="shared" si="6"/>
        <v>0</v>
      </c>
      <c r="G78" s="49">
        <v>0</v>
      </c>
      <c r="H78" s="49">
        <f t="shared" si="7"/>
        <v>0</v>
      </c>
      <c r="I78" s="49">
        <f t="shared" si="8"/>
        <v>0</v>
      </c>
      <c r="J78" s="51"/>
    </row>
    <row r="79" spans="1:10" ht="12.75">
      <c r="A79" s="60">
        <v>58</v>
      </c>
      <c r="B79" s="52" t="s">
        <v>77</v>
      </c>
      <c r="C79" s="49">
        <v>158</v>
      </c>
      <c r="D79" s="50" t="s">
        <v>16</v>
      </c>
      <c r="E79" s="49">
        <v>0</v>
      </c>
      <c r="F79" s="49">
        <f t="shared" si="6"/>
        <v>0</v>
      </c>
      <c r="G79" s="49">
        <v>0</v>
      </c>
      <c r="H79" s="49">
        <f t="shared" si="7"/>
        <v>0</v>
      </c>
      <c r="I79" s="49">
        <f t="shared" si="8"/>
        <v>0</v>
      </c>
      <c r="J79" s="51"/>
    </row>
    <row r="80" spans="1:10" ht="12.75">
      <c r="A80" s="47"/>
      <c r="B80" s="52"/>
      <c r="C80" s="49"/>
      <c r="D80" s="50"/>
      <c r="E80" s="49"/>
      <c r="F80" s="49">
        <f t="shared" si="6"/>
        <v>0</v>
      </c>
      <c r="G80" s="49">
        <v>0</v>
      </c>
      <c r="H80" s="49">
        <f t="shared" si="7"/>
        <v>0</v>
      </c>
      <c r="I80" s="49">
        <f t="shared" si="8"/>
        <v>0</v>
      </c>
      <c r="J80" s="51"/>
    </row>
    <row r="81" spans="1:10" ht="12.75">
      <c r="A81" s="27"/>
      <c r="B81" s="35" t="s">
        <v>78</v>
      </c>
      <c r="C81" s="36"/>
      <c r="D81" s="37"/>
      <c r="E81" s="36"/>
      <c r="F81" s="36"/>
      <c r="G81" s="36"/>
      <c r="H81" s="36"/>
      <c r="I81" s="36"/>
      <c r="J81" s="38"/>
    </row>
    <row r="82" spans="1:10" ht="12.75">
      <c r="A82" s="47">
        <v>59</v>
      </c>
      <c r="B82" s="52" t="s">
        <v>79</v>
      </c>
      <c r="C82" s="49">
        <v>435</v>
      </c>
      <c r="D82" s="50" t="s">
        <v>16</v>
      </c>
      <c r="E82" s="49">
        <v>0</v>
      </c>
      <c r="F82" s="49">
        <f aca="true" t="shared" si="9" ref="F82:F95">C82*E82</f>
        <v>0</v>
      </c>
      <c r="G82" s="49">
        <v>0</v>
      </c>
      <c r="H82" s="49">
        <f aca="true" t="shared" si="10" ref="H82:H95">C82*G82</f>
        <v>0</v>
      </c>
      <c r="I82" s="49">
        <f aca="true" t="shared" si="11" ref="I82:I95">F82+H82</f>
        <v>0</v>
      </c>
      <c r="J82" s="51"/>
    </row>
    <row r="83" spans="1:10" ht="12.75">
      <c r="A83" s="47">
        <v>60</v>
      </c>
      <c r="B83" s="52" t="s">
        <v>80</v>
      </c>
      <c r="C83" s="49">
        <v>88</v>
      </c>
      <c r="D83" s="50" t="s">
        <v>16</v>
      </c>
      <c r="E83" s="49">
        <v>0</v>
      </c>
      <c r="F83" s="49">
        <f t="shared" si="9"/>
        <v>0</v>
      </c>
      <c r="G83" s="49">
        <v>0</v>
      </c>
      <c r="H83" s="49">
        <f t="shared" si="10"/>
        <v>0</v>
      </c>
      <c r="I83" s="49">
        <f t="shared" si="11"/>
        <v>0</v>
      </c>
      <c r="J83" s="51"/>
    </row>
    <row r="84" spans="1:10" ht="12.75">
      <c r="A84" s="47">
        <v>61</v>
      </c>
      <c r="B84" s="52" t="s">
        <v>81</v>
      </c>
      <c r="C84" s="49">
        <v>10</v>
      </c>
      <c r="D84" s="50" t="s">
        <v>16</v>
      </c>
      <c r="E84" s="49">
        <v>0</v>
      </c>
      <c r="F84" s="49">
        <f t="shared" si="9"/>
        <v>0</v>
      </c>
      <c r="G84" s="49">
        <v>0</v>
      </c>
      <c r="H84" s="49">
        <f t="shared" si="10"/>
        <v>0</v>
      </c>
      <c r="I84" s="49">
        <f t="shared" si="11"/>
        <v>0</v>
      </c>
      <c r="J84" s="51"/>
    </row>
    <row r="85" spans="1:10" ht="12.75">
      <c r="A85" s="47">
        <v>62</v>
      </c>
      <c r="B85" s="52" t="s">
        <v>82</v>
      </c>
      <c r="C85" s="49">
        <v>168</v>
      </c>
      <c r="D85" s="50" t="s">
        <v>16</v>
      </c>
      <c r="E85" s="49">
        <v>0</v>
      </c>
      <c r="F85" s="49">
        <f t="shared" si="9"/>
        <v>0</v>
      </c>
      <c r="G85" s="49">
        <v>0</v>
      </c>
      <c r="H85" s="49">
        <f t="shared" si="10"/>
        <v>0</v>
      </c>
      <c r="I85" s="49">
        <f t="shared" si="11"/>
        <v>0</v>
      </c>
      <c r="J85" s="51"/>
    </row>
    <row r="86" spans="1:10" ht="12.75">
      <c r="A86" s="47">
        <v>63</v>
      </c>
      <c r="B86" s="52" t="s">
        <v>83</v>
      </c>
      <c r="C86" s="49">
        <v>60</v>
      </c>
      <c r="D86" s="50" t="s">
        <v>16</v>
      </c>
      <c r="E86" s="49">
        <v>0</v>
      </c>
      <c r="F86" s="49">
        <f t="shared" si="9"/>
        <v>0</v>
      </c>
      <c r="G86" s="49">
        <v>0</v>
      </c>
      <c r="H86" s="49">
        <f t="shared" si="10"/>
        <v>0</v>
      </c>
      <c r="I86" s="49">
        <f t="shared" si="11"/>
        <v>0</v>
      </c>
      <c r="J86" s="51"/>
    </row>
    <row r="87" spans="1:10" ht="12.75">
      <c r="A87" s="47">
        <v>64</v>
      </c>
      <c r="B87" s="52" t="s">
        <v>84</v>
      </c>
      <c r="C87" s="49">
        <v>27</v>
      </c>
      <c r="D87" s="50" t="s">
        <v>16</v>
      </c>
      <c r="E87" s="49">
        <v>0</v>
      </c>
      <c r="F87" s="49">
        <f t="shared" si="9"/>
        <v>0</v>
      </c>
      <c r="G87" s="49">
        <v>0</v>
      </c>
      <c r="H87" s="49">
        <f t="shared" si="10"/>
        <v>0</v>
      </c>
      <c r="I87" s="49">
        <f t="shared" si="11"/>
        <v>0</v>
      </c>
      <c r="J87" s="51"/>
    </row>
    <row r="88" spans="1:10" ht="12.75">
      <c r="A88" s="47">
        <v>65</v>
      </c>
      <c r="B88" s="52" t="s">
        <v>85</v>
      </c>
      <c r="C88" s="49">
        <v>58</v>
      </c>
      <c r="D88" s="50" t="s">
        <v>16</v>
      </c>
      <c r="E88" s="49">
        <v>0</v>
      </c>
      <c r="F88" s="49">
        <f t="shared" si="9"/>
        <v>0</v>
      </c>
      <c r="G88" s="49">
        <v>0</v>
      </c>
      <c r="H88" s="49">
        <f t="shared" si="10"/>
        <v>0</v>
      </c>
      <c r="I88" s="49">
        <f t="shared" si="11"/>
        <v>0</v>
      </c>
      <c r="J88" s="51"/>
    </row>
    <row r="89" spans="1:10" ht="12.75">
      <c r="A89" s="47">
        <v>66</v>
      </c>
      <c r="B89" s="52" t="s">
        <v>86</v>
      </c>
      <c r="C89" s="49">
        <v>25</v>
      </c>
      <c r="D89" s="50" t="s">
        <v>16</v>
      </c>
      <c r="E89" s="49">
        <v>0</v>
      </c>
      <c r="F89" s="49">
        <f t="shared" si="9"/>
        <v>0</v>
      </c>
      <c r="G89" s="49">
        <v>0</v>
      </c>
      <c r="H89" s="49">
        <f t="shared" si="10"/>
        <v>0</v>
      </c>
      <c r="I89" s="49">
        <f t="shared" si="11"/>
        <v>0</v>
      </c>
      <c r="J89" s="51"/>
    </row>
    <row r="90" spans="1:10" ht="12.75">
      <c r="A90" s="47">
        <v>67</v>
      </c>
      <c r="B90" s="52" t="s">
        <v>87</v>
      </c>
      <c r="C90" s="49">
        <v>26</v>
      </c>
      <c r="D90" s="50" t="s">
        <v>16</v>
      </c>
      <c r="E90" s="49">
        <v>0</v>
      </c>
      <c r="F90" s="49">
        <f t="shared" si="9"/>
        <v>0</v>
      </c>
      <c r="G90" s="49">
        <v>0</v>
      </c>
      <c r="H90" s="49">
        <f t="shared" si="10"/>
        <v>0</v>
      </c>
      <c r="I90" s="49">
        <f t="shared" si="11"/>
        <v>0</v>
      </c>
      <c r="J90" s="51"/>
    </row>
    <row r="91" spans="1:10" ht="12.75">
      <c r="A91" s="47">
        <v>68</v>
      </c>
      <c r="B91" s="52" t="s">
        <v>88</v>
      </c>
      <c r="C91" s="49">
        <v>9</v>
      </c>
      <c r="D91" s="50" t="s">
        <v>16</v>
      </c>
      <c r="E91" s="49">
        <v>0</v>
      </c>
      <c r="F91" s="49">
        <f t="shared" si="9"/>
        <v>0</v>
      </c>
      <c r="G91" s="49">
        <v>0</v>
      </c>
      <c r="H91" s="49">
        <f t="shared" si="10"/>
        <v>0</v>
      </c>
      <c r="I91" s="49">
        <f t="shared" si="11"/>
        <v>0</v>
      </c>
      <c r="J91" s="51"/>
    </row>
    <row r="92" spans="1:10" ht="12.75">
      <c r="A92" s="47">
        <v>69</v>
      </c>
      <c r="B92" s="52" t="s">
        <v>89</v>
      </c>
      <c r="C92" s="49">
        <v>45</v>
      </c>
      <c r="D92" s="50" t="s">
        <v>16</v>
      </c>
      <c r="E92" s="49">
        <v>0</v>
      </c>
      <c r="F92" s="49">
        <f t="shared" si="9"/>
        <v>0</v>
      </c>
      <c r="G92" s="49">
        <v>0</v>
      </c>
      <c r="H92" s="49">
        <f t="shared" si="10"/>
        <v>0</v>
      </c>
      <c r="I92" s="49">
        <f t="shared" si="11"/>
        <v>0</v>
      </c>
      <c r="J92" s="51"/>
    </row>
    <row r="93" spans="1:10" ht="12.75">
      <c r="A93" s="47">
        <v>70</v>
      </c>
      <c r="B93" s="52" t="s">
        <v>90</v>
      </c>
      <c r="C93" s="49">
        <v>47</v>
      </c>
      <c r="D93" s="50" t="s">
        <v>16</v>
      </c>
      <c r="E93" s="49">
        <v>0</v>
      </c>
      <c r="F93" s="49">
        <f t="shared" si="9"/>
        <v>0</v>
      </c>
      <c r="G93" s="49">
        <v>0</v>
      </c>
      <c r="H93" s="49">
        <f t="shared" si="10"/>
        <v>0</v>
      </c>
      <c r="I93" s="49">
        <f t="shared" si="11"/>
        <v>0</v>
      </c>
      <c r="J93" s="51"/>
    </row>
    <row r="94" spans="1:10" ht="12.75">
      <c r="A94" s="47">
        <v>71</v>
      </c>
      <c r="B94" s="52" t="s">
        <v>91</v>
      </c>
      <c r="C94" s="49">
        <v>1</v>
      </c>
      <c r="D94" s="50" t="s">
        <v>16</v>
      </c>
      <c r="E94" s="49">
        <v>0</v>
      </c>
      <c r="F94" s="49">
        <f t="shared" si="9"/>
        <v>0</v>
      </c>
      <c r="G94" s="49">
        <v>0</v>
      </c>
      <c r="H94" s="49">
        <f t="shared" si="10"/>
        <v>0</v>
      </c>
      <c r="I94" s="49">
        <f t="shared" si="11"/>
        <v>0</v>
      </c>
      <c r="J94" s="51"/>
    </row>
    <row r="95" spans="1:10" ht="12.75">
      <c r="A95" s="47"/>
      <c r="B95" s="52"/>
      <c r="C95" s="49"/>
      <c r="D95" s="50"/>
      <c r="E95" s="49">
        <v>0</v>
      </c>
      <c r="F95" s="49">
        <f t="shared" si="9"/>
        <v>0</v>
      </c>
      <c r="G95" s="49">
        <v>0</v>
      </c>
      <c r="H95" s="49">
        <f t="shared" si="10"/>
        <v>0</v>
      </c>
      <c r="I95" s="49">
        <f t="shared" si="11"/>
        <v>0</v>
      </c>
      <c r="J95" s="51"/>
    </row>
    <row r="96" spans="1:10" ht="12.75">
      <c r="A96" s="27"/>
      <c r="B96" s="35" t="s">
        <v>92</v>
      </c>
      <c r="C96" s="36"/>
      <c r="D96" s="37"/>
      <c r="E96" s="36"/>
      <c r="F96" s="36"/>
      <c r="G96" s="36"/>
      <c r="H96" s="36"/>
      <c r="I96" s="36"/>
      <c r="J96" s="51"/>
    </row>
    <row r="97" spans="1:10" ht="12.75">
      <c r="A97" s="47">
        <v>72</v>
      </c>
      <c r="B97" s="52" t="s">
        <v>93</v>
      </c>
      <c r="C97" s="49">
        <v>74</v>
      </c>
      <c r="D97" s="50" t="s">
        <v>16</v>
      </c>
      <c r="E97" s="49">
        <v>156</v>
      </c>
      <c r="F97" s="49">
        <v>0</v>
      </c>
      <c r="G97" s="49">
        <v>0</v>
      </c>
      <c r="H97" s="49">
        <f aca="true" t="shared" si="12" ref="H97:H103">C97*G97</f>
        <v>0</v>
      </c>
      <c r="I97" s="49">
        <f aca="true" t="shared" si="13" ref="I97:I103">F97+H97</f>
        <v>0</v>
      </c>
      <c r="J97" s="51"/>
    </row>
    <row r="98" spans="1:10" ht="12.75">
      <c r="A98" s="47">
        <v>73</v>
      </c>
      <c r="B98" s="52" t="s">
        <v>94</v>
      </c>
      <c r="C98" s="49">
        <v>5550</v>
      </c>
      <c r="D98" s="50" t="s">
        <v>19</v>
      </c>
      <c r="E98" s="49">
        <v>9</v>
      </c>
      <c r="F98" s="49">
        <v>0</v>
      </c>
      <c r="G98" s="49">
        <v>0</v>
      </c>
      <c r="H98" s="49">
        <f t="shared" si="12"/>
        <v>0</v>
      </c>
      <c r="I98" s="49">
        <f t="shared" si="13"/>
        <v>0</v>
      </c>
      <c r="J98" s="51"/>
    </row>
    <row r="99" spans="1:10" ht="12.75">
      <c r="A99" s="47">
        <v>74</v>
      </c>
      <c r="B99" s="52" t="s">
        <v>95</v>
      </c>
      <c r="C99" s="49">
        <v>74</v>
      </c>
      <c r="D99" s="50" t="s">
        <v>16</v>
      </c>
      <c r="E99" s="49">
        <v>11</v>
      </c>
      <c r="F99" s="49">
        <v>0</v>
      </c>
      <c r="G99" s="49">
        <v>0</v>
      </c>
      <c r="H99" s="49">
        <f t="shared" si="12"/>
        <v>0</v>
      </c>
      <c r="I99" s="49">
        <f t="shared" si="13"/>
        <v>0</v>
      </c>
      <c r="J99" s="51"/>
    </row>
    <row r="100" spans="1:10" ht="12.75">
      <c r="A100" s="47">
        <v>75</v>
      </c>
      <c r="B100" s="52" t="s">
        <v>96</v>
      </c>
      <c r="C100" s="49">
        <v>35</v>
      </c>
      <c r="D100" s="50" t="s">
        <v>16</v>
      </c>
      <c r="E100" s="49">
        <v>638</v>
      </c>
      <c r="F100" s="49">
        <v>0</v>
      </c>
      <c r="G100" s="49">
        <v>0</v>
      </c>
      <c r="H100" s="49">
        <f t="shared" si="12"/>
        <v>0</v>
      </c>
      <c r="I100" s="49">
        <f t="shared" si="13"/>
        <v>0</v>
      </c>
      <c r="J100" s="51"/>
    </row>
    <row r="101" spans="1:10" s="61" customFormat="1" ht="12.75">
      <c r="A101" s="47">
        <v>76</v>
      </c>
      <c r="B101" s="52" t="s">
        <v>97</v>
      </c>
      <c r="C101" s="53">
        <v>2</v>
      </c>
      <c r="D101" s="54" t="s">
        <v>16</v>
      </c>
      <c r="E101" s="53">
        <v>0</v>
      </c>
      <c r="F101" s="53">
        <v>0</v>
      </c>
      <c r="G101" s="53">
        <v>0</v>
      </c>
      <c r="H101" s="53">
        <f t="shared" si="12"/>
        <v>0</v>
      </c>
      <c r="I101" s="53">
        <f t="shared" si="13"/>
        <v>0</v>
      </c>
      <c r="J101" s="55"/>
    </row>
    <row r="102" spans="1:10" ht="12.75">
      <c r="A102" s="47">
        <v>77</v>
      </c>
      <c r="B102" s="48" t="s">
        <v>98</v>
      </c>
      <c r="C102" s="49">
        <v>1</v>
      </c>
      <c r="D102" s="50" t="s">
        <v>16</v>
      </c>
      <c r="E102" s="49">
        <v>0</v>
      </c>
      <c r="F102" s="49">
        <f>C102*E102</f>
        <v>0</v>
      </c>
      <c r="G102" s="49">
        <v>0</v>
      </c>
      <c r="H102" s="49">
        <f t="shared" si="12"/>
        <v>0</v>
      </c>
      <c r="I102" s="49">
        <f t="shared" si="13"/>
        <v>0</v>
      </c>
      <c r="J102" s="51"/>
    </row>
    <row r="103" spans="1:10" ht="12.75">
      <c r="A103" s="47">
        <v>78</v>
      </c>
      <c r="B103" s="48" t="s">
        <v>99</v>
      </c>
      <c r="C103" s="49">
        <v>200</v>
      </c>
      <c r="D103" s="50" t="s">
        <v>19</v>
      </c>
      <c r="E103" s="49">
        <v>0</v>
      </c>
      <c r="F103" s="49">
        <f>C103*E103</f>
        <v>0</v>
      </c>
      <c r="G103" s="49">
        <v>0</v>
      </c>
      <c r="H103" s="49">
        <f t="shared" si="12"/>
        <v>0</v>
      </c>
      <c r="I103" s="49">
        <f t="shared" si="13"/>
        <v>0</v>
      </c>
      <c r="J103" s="51"/>
    </row>
    <row r="104" spans="1:10" ht="12.75">
      <c r="A104" s="62"/>
      <c r="B104" s="35" t="s">
        <v>100</v>
      </c>
      <c r="C104" s="36"/>
      <c r="D104" s="37"/>
      <c r="E104" s="36"/>
      <c r="F104" s="63"/>
      <c r="G104" s="36"/>
      <c r="H104" s="63"/>
      <c r="I104" s="63"/>
      <c r="J104" s="64"/>
    </row>
    <row r="105" spans="1:10" ht="12.75">
      <c r="A105" s="40">
        <v>79</v>
      </c>
      <c r="B105" s="41" t="s">
        <v>101</v>
      </c>
      <c r="C105" s="42">
        <v>477</v>
      </c>
      <c r="D105" s="43" t="s">
        <v>16</v>
      </c>
      <c r="E105" s="42">
        <v>0</v>
      </c>
      <c r="F105" s="42">
        <f>C105*E105</f>
        <v>0</v>
      </c>
      <c r="G105" s="42">
        <v>0</v>
      </c>
      <c r="H105" s="42">
        <f>C105*G105</f>
        <v>0</v>
      </c>
      <c r="I105" s="42">
        <f>F105+H105</f>
        <v>0</v>
      </c>
      <c r="J105" s="45"/>
    </row>
    <row r="106" spans="1:10" ht="12.75">
      <c r="A106" s="47">
        <v>80</v>
      </c>
      <c r="B106" s="48" t="s">
        <v>102</v>
      </c>
      <c r="C106" s="49">
        <v>144</v>
      </c>
      <c r="D106" s="50" t="s">
        <v>16</v>
      </c>
      <c r="E106" s="49">
        <v>0</v>
      </c>
      <c r="F106" s="49">
        <f>C106*E106</f>
        <v>0</v>
      </c>
      <c r="G106" s="49">
        <v>0</v>
      </c>
      <c r="H106" s="49">
        <f>C106*G106</f>
        <v>0</v>
      </c>
      <c r="I106" s="49">
        <f>F106+H106</f>
        <v>0</v>
      </c>
      <c r="J106" s="51"/>
    </row>
    <row r="107" spans="1:10" ht="12.75">
      <c r="A107" s="47">
        <v>81</v>
      </c>
      <c r="B107" s="48" t="s">
        <v>103</v>
      </c>
      <c r="C107" s="49">
        <v>172</v>
      </c>
      <c r="D107" s="50" t="s">
        <v>16</v>
      </c>
      <c r="E107" s="49">
        <v>0</v>
      </c>
      <c r="F107" s="49">
        <f>C107*E107</f>
        <v>0</v>
      </c>
      <c r="G107" s="49">
        <v>0</v>
      </c>
      <c r="H107" s="49">
        <f>C107*G107</f>
        <v>0</v>
      </c>
      <c r="I107" s="49">
        <f>F107+H107</f>
        <v>0</v>
      </c>
      <c r="J107" s="51"/>
    </row>
    <row r="108" spans="1:10" ht="12.75">
      <c r="A108" s="47">
        <v>82</v>
      </c>
      <c r="B108" s="48" t="s">
        <v>104</v>
      </c>
      <c r="C108" s="49">
        <v>466</v>
      </c>
      <c r="D108" s="50" t="s">
        <v>16</v>
      </c>
      <c r="E108" s="49">
        <v>0</v>
      </c>
      <c r="F108" s="49">
        <f>C108*E108</f>
        <v>0</v>
      </c>
      <c r="G108" s="49">
        <v>0</v>
      </c>
      <c r="H108" s="49">
        <f>C108*G108</f>
        <v>0</v>
      </c>
      <c r="I108" s="49">
        <f>F108+H108</f>
        <v>0</v>
      </c>
      <c r="J108" s="51"/>
    </row>
    <row r="109" spans="1:10" ht="12.75">
      <c r="A109" s="47">
        <v>83</v>
      </c>
      <c r="B109" s="48" t="s">
        <v>105</v>
      </c>
      <c r="C109" s="49">
        <v>450</v>
      </c>
      <c r="D109" s="50" t="s">
        <v>19</v>
      </c>
      <c r="E109" s="49">
        <v>0</v>
      </c>
      <c r="F109" s="49">
        <f>C109*E109</f>
        <v>0</v>
      </c>
      <c r="G109" s="49">
        <v>0</v>
      </c>
      <c r="H109" s="49">
        <f>C109*G109</f>
        <v>0</v>
      </c>
      <c r="I109" s="49">
        <f>F109+H109</f>
        <v>0</v>
      </c>
      <c r="J109" s="51"/>
    </row>
    <row r="110" spans="1:10" ht="12.75">
      <c r="A110" s="65"/>
      <c r="B110" s="66"/>
      <c r="C110" s="67"/>
      <c r="D110" s="68"/>
      <c r="E110" s="67"/>
      <c r="F110" s="33"/>
      <c r="G110" s="33"/>
      <c r="H110" s="33"/>
      <c r="I110" s="33"/>
      <c r="J110" s="69"/>
    </row>
    <row r="111" spans="1:10" ht="12.75">
      <c r="A111" s="62"/>
      <c r="B111" s="35" t="s">
        <v>106</v>
      </c>
      <c r="C111" s="36"/>
      <c r="D111" s="37"/>
      <c r="E111" s="36"/>
      <c r="F111" s="63"/>
      <c r="G111" s="36"/>
      <c r="H111" s="63"/>
      <c r="I111" s="63"/>
      <c r="J111" s="64"/>
    </row>
    <row r="112" spans="1:10" ht="12.75">
      <c r="A112" s="40">
        <v>84</v>
      </c>
      <c r="B112" s="41" t="s">
        <v>107</v>
      </c>
      <c r="C112" s="42">
        <v>5</v>
      </c>
      <c r="D112" s="43" t="s">
        <v>16</v>
      </c>
      <c r="E112" s="42"/>
      <c r="F112" s="42"/>
      <c r="G112" s="42">
        <v>0</v>
      </c>
      <c r="H112" s="42">
        <f>C112*G112</f>
        <v>0</v>
      </c>
      <c r="I112" s="42">
        <f>F112+H112</f>
        <v>0</v>
      </c>
      <c r="J112" s="45"/>
    </row>
    <row r="113" spans="1:10" ht="12.75">
      <c r="A113" s="47"/>
      <c r="B113" s="70" t="s">
        <v>108</v>
      </c>
      <c r="C113" s="71"/>
      <c r="D113" s="72"/>
      <c r="E113" s="49"/>
      <c r="F113" s="49"/>
      <c r="G113" s="73"/>
      <c r="H113" s="49"/>
      <c r="I113" s="49"/>
      <c r="J113" s="51"/>
    </row>
    <row r="114" spans="1:10" ht="12.75">
      <c r="A114" s="47">
        <v>85</v>
      </c>
      <c r="B114" s="74" t="s">
        <v>109</v>
      </c>
      <c r="C114" s="75">
        <v>440</v>
      </c>
      <c r="D114" s="76" t="s">
        <v>110</v>
      </c>
      <c r="E114" s="77"/>
      <c r="F114" s="77"/>
      <c r="G114" s="78">
        <v>0</v>
      </c>
      <c r="H114" s="49">
        <f>C114*G114</f>
        <v>0</v>
      </c>
      <c r="I114" s="49"/>
      <c r="J114" s="51"/>
    </row>
    <row r="115" spans="1:10" ht="12.75">
      <c r="A115" s="47">
        <v>86</v>
      </c>
      <c r="B115" s="74" t="s">
        <v>111</v>
      </c>
      <c r="C115" s="79">
        <v>16</v>
      </c>
      <c r="D115" s="80" t="s">
        <v>41</v>
      </c>
      <c r="E115" s="49"/>
      <c r="F115" s="49"/>
      <c r="G115" s="81">
        <v>0</v>
      </c>
      <c r="H115" s="49">
        <f>C115*G115</f>
        <v>0</v>
      </c>
      <c r="I115" s="49"/>
      <c r="J115" s="51"/>
    </row>
    <row r="116" spans="1:10" ht="12.75">
      <c r="A116" s="47"/>
      <c r="B116" s="70" t="s">
        <v>112</v>
      </c>
      <c r="C116" s="82"/>
      <c r="D116" s="83"/>
      <c r="E116" s="49"/>
      <c r="F116" s="49"/>
      <c r="G116" s="84"/>
      <c r="H116" s="49"/>
      <c r="I116" s="49"/>
      <c r="J116" s="51"/>
    </row>
    <row r="117" spans="1:10" ht="12.75">
      <c r="A117" s="47">
        <v>87</v>
      </c>
      <c r="B117" s="74" t="s">
        <v>113</v>
      </c>
      <c r="C117" s="79">
        <v>233</v>
      </c>
      <c r="D117" s="80" t="s">
        <v>110</v>
      </c>
      <c r="E117" s="49"/>
      <c r="F117" s="49"/>
      <c r="G117" s="81">
        <v>0</v>
      </c>
      <c r="H117" s="49">
        <f>C117*G117</f>
        <v>0</v>
      </c>
      <c r="I117" s="49"/>
      <c r="J117" s="51"/>
    </row>
    <row r="118" spans="1:10" ht="12.75">
      <c r="A118" s="47"/>
      <c r="B118" s="70" t="s">
        <v>114</v>
      </c>
      <c r="C118" s="82"/>
      <c r="D118" s="83"/>
      <c r="E118" s="49"/>
      <c r="F118" s="49"/>
      <c r="G118" s="84"/>
      <c r="H118" s="49"/>
      <c r="I118" s="49"/>
      <c r="J118" s="51"/>
    </row>
    <row r="119" spans="1:10" ht="12.75">
      <c r="A119" s="47">
        <v>88</v>
      </c>
      <c r="B119" s="74" t="s">
        <v>115</v>
      </c>
      <c r="C119" s="79">
        <v>515</v>
      </c>
      <c r="D119" s="80" t="s">
        <v>110</v>
      </c>
      <c r="E119" s="49"/>
      <c r="F119" s="49"/>
      <c r="G119" s="81">
        <v>0</v>
      </c>
      <c r="H119" s="49">
        <f>C119*G119</f>
        <v>0</v>
      </c>
      <c r="I119" s="49"/>
      <c r="J119" s="51"/>
    </row>
    <row r="120" spans="1:10" ht="12.75">
      <c r="A120" s="47">
        <v>89</v>
      </c>
      <c r="B120" s="74" t="s">
        <v>116</v>
      </c>
      <c r="C120" s="79">
        <v>60</v>
      </c>
      <c r="D120" s="80" t="s">
        <v>110</v>
      </c>
      <c r="E120" s="49"/>
      <c r="F120" s="49"/>
      <c r="G120" s="81">
        <v>0</v>
      </c>
      <c r="H120" s="49">
        <f>C120*G120</f>
        <v>0</v>
      </c>
      <c r="I120" s="49"/>
      <c r="J120" s="51"/>
    </row>
    <row r="121" spans="1:10" ht="12.75">
      <c r="A121" s="47">
        <v>90</v>
      </c>
      <c r="B121" s="74" t="s">
        <v>117</v>
      </c>
      <c r="C121" s="79">
        <v>360</v>
      </c>
      <c r="D121" s="80" t="s">
        <v>41</v>
      </c>
      <c r="E121" s="49"/>
      <c r="F121" s="49"/>
      <c r="G121" s="81">
        <v>0</v>
      </c>
      <c r="H121" s="49">
        <f>C121*G121</f>
        <v>0</v>
      </c>
      <c r="I121" s="49"/>
      <c r="J121" s="51"/>
    </row>
    <row r="122" spans="1:10" ht="12.75">
      <c r="A122" s="47">
        <v>91</v>
      </c>
      <c r="B122" s="74" t="s">
        <v>118</v>
      </c>
      <c r="C122" s="79">
        <v>360</v>
      </c>
      <c r="D122" s="80" t="s">
        <v>41</v>
      </c>
      <c r="E122" s="49"/>
      <c r="F122" s="49"/>
      <c r="G122" s="81">
        <v>0</v>
      </c>
      <c r="H122" s="49">
        <f>C122*G122</f>
        <v>0</v>
      </c>
      <c r="I122" s="49"/>
      <c r="J122" s="51"/>
    </row>
    <row r="123" spans="1:10" ht="12.75">
      <c r="A123" s="47"/>
      <c r="B123" s="70" t="s">
        <v>119</v>
      </c>
      <c r="C123" s="82"/>
      <c r="D123" s="83"/>
      <c r="E123" s="49"/>
      <c r="F123" s="49"/>
      <c r="G123" s="84"/>
      <c r="H123" s="49"/>
      <c r="I123" s="49"/>
      <c r="J123" s="51"/>
    </row>
    <row r="124" spans="1:10" ht="12.75">
      <c r="A124" s="47">
        <v>92</v>
      </c>
      <c r="B124" s="74" t="s">
        <v>120</v>
      </c>
      <c r="C124" s="79">
        <v>1469</v>
      </c>
      <c r="D124" s="80" t="s">
        <v>41</v>
      </c>
      <c r="E124" s="49"/>
      <c r="F124" s="49"/>
      <c r="G124" s="81">
        <v>0</v>
      </c>
      <c r="H124" s="49">
        <f aca="true" t="shared" si="14" ref="H124:H135">C124*G124</f>
        <v>0</v>
      </c>
      <c r="I124" s="49"/>
      <c r="J124" s="51"/>
    </row>
    <row r="125" spans="1:10" ht="12.75">
      <c r="A125" s="47">
        <v>93</v>
      </c>
      <c r="B125" s="74" t="s">
        <v>121</v>
      </c>
      <c r="C125" s="79">
        <v>415</v>
      </c>
      <c r="D125" s="80" t="s">
        <v>110</v>
      </c>
      <c r="E125" s="49"/>
      <c r="F125" s="49"/>
      <c r="G125" s="81">
        <v>0</v>
      </c>
      <c r="H125" s="49">
        <f t="shared" si="14"/>
        <v>0</v>
      </c>
      <c r="I125" s="49"/>
      <c r="J125" s="51"/>
    </row>
    <row r="126" spans="1:10" ht="12.75">
      <c r="A126" s="47">
        <v>94</v>
      </c>
      <c r="B126" s="74" t="s">
        <v>122</v>
      </c>
      <c r="C126" s="79">
        <v>2033</v>
      </c>
      <c r="D126" s="80" t="s">
        <v>19</v>
      </c>
      <c r="E126" s="49"/>
      <c r="F126" s="49"/>
      <c r="G126" s="81">
        <v>0</v>
      </c>
      <c r="H126" s="49">
        <f t="shared" si="14"/>
        <v>0</v>
      </c>
      <c r="I126" s="49"/>
      <c r="J126" s="51"/>
    </row>
    <row r="127" spans="1:10" ht="12.75">
      <c r="A127" s="47">
        <v>95</v>
      </c>
      <c r="B127" s="74" t="s">
        <v>123</v>
      </c>
      <c r="C127" s="79">
        <v>125</v>
      </c>
      <c r="D127" s="80" t="s">
        <v>19</v>
      </c>
      <c r="E127" s="49"/>
      <c r="F127" s="49"/>
      <c r="G127" s="81">
        <v>0</v>
      </c>
      <c r="H127" s="49">
        <f t="shared" si="14"/>
        <v>0</v>
      </c>
      <c r="I127" s="49"/>
      <c r="J127" s="51"/>
    </row>
    <row r="128" spans="1:10" ht="12.75">
      <c r="A128" s="47">
        <v>96</v>
      </c>
      <c r="B128" s="74" t="s">
        <v>124</v>
      </c>
      <c r="C128" s="79">
        <v>8</v>
      </c>
      <c r="D128" s="80" t="s">
        <v>125</v>
      </c>
      <c r="E128" s="49"/>
      <c r="F128" s="49"/>
      <c r="G128" s="81">
        <v>0</v>
      </c>
      <c r="H128" s="49">
        <f t="shared" si="14"/>
        <v>0</v>
      </c>
      <c r="I128" s="49"/>
      <c r="J128" s="51"/>
    </row>
    <row r="129" spans="1:10" ht="12.75">
      <c r="A129" s="47">
        <v>97</v>
      </c>
      <c r="B129" s="74" t="s">
        <v>126</v>
      </c>
      <c r="C129" s="79">
        <v>8</v>
      </c>
      <c r="D129" s="80" t="s">
        <v>125</v>
      </c>
      <c r="E129" s="49"/>
      <c r="F129" s="49"/>
      <c r="G129" s="81">
        <v>0</v>
      </c>
      <c r="H129" s="49">
        <f t="shared" si="14"/>
        <v>0</v>
      </c>
      <c r="I129" s="49"/>
      <c r="J129" s="51"/>
    </row>
    <row r="130" spans="1:10" ht="12.75">
      <c r="A130" s="47">
        <v>98</v>
      </c>
      <c r="B130" s="74" t="s">
        <v>127</v>
      </c>
      <c r="C130" s="79">
        <v>8</v>
      </c>
      <c r="D130" s="80" t="s">
        <v>125</v>
      </c>
      <c r="E130" s="49"/>
      <c r="F130" s="49"/>
      <c r="G130" s="81">
        <v>0</v>
      </c>
      <c r="H130" s="49">
        <f t="shared" si="14"/>
        <v>0</v>
      </c>
      <c r="I130" s="49"/>
      <c r="J130" s="51"/>
    </row>
    <row r="131" spans="1:10" ht="12.75">
      <c r="A131" s="47">
        <v>99</v>
      </c>
      <c r="B131" s="74" t="s">
        <v>128</v>
      </c>
      <c r="C131" s="79">
        <v>8</v>
      </c>
      <c r="D131" s="80" t="s">
        <v>125</v>
      </c>
      <c r="E131" s="49"/>
      <c r="F131" s="49"/>
      <c r="G131" s="81">
        <v>0</v>
      </c>
      <c r="H131" s="49">
        <f t="shared" si="14"/>
        <v>0</v>
      </c>
      <c r="I131" s="49"/>
      <c r="J131" s="51"/>
    </row>
    <row r="132" spans="1:10" ht="12.75">
      <c r="A132" s="47">
        <v>100</v>
      </c>
      <c r="B132" s="74" t="s">
        <v>129</v>
      </c>
      <c r="C132" s="79">
        <v>8</v>
      </c>
      <c r="D132" s="80" t="s">
        <v>125</v>
      </c>
      <c r="E132" s="49"/>
      <c r="F132" s="49"/>
      <c r="G132" s="81">
        <v>0</v>
      </c>
      <c r="H132" s="49">
        <f t="shared" si="14"/>
        <v>0</v>
      </c>
      <c r="I132" s="49"/>
      <c r="J132" s="51"/>
    </row>
    <row r="133" spans="1:10" ht="12.75">
      <c r="A133" s="47">
        <v>101</v>
      </c>
      <c r="B133" s="74" t="s">
        <v>130</v>
      </c>
      <c r="C133" s="79">
        <v>8</v>
      </c>
      <c r="D133" s="80" t="s">
        <v>125</v>
      </c>
      <c r="E133" s="49"/>
      <c r="F133" s="49"/>
      <c r="G133" s="81">
        <v>0</v>
      </c>
      <c r="H133" s="49">
        <f t="shared" si="14"/>
        <v>0</v>
      </c>
      <c r="I133" s="49"/>
      <c r="J133" s="51"/>
    </row>
    <row r="134" spans="1:10" ht="12.75">
      <c r="A134" s="47">
        <v>102</v>
      </c>
      <c r="B134" s="74" t="s">
        <v>131</v>
      </c>
      <c r="C134" s="79">
        <v>8</v>
      </c>
      <c r="D134" s="80" t="s">
        <v>125</v>
      </c>
      <c r="E134" s="49"/>
      <c r="F134" s="49"/>
      <c r="G134" s="81">
        <v>0</v>
      </c>
      <c r="H134" s="49">
        <f t="shared" si="14"/>
        <v>0</v>
      </c>
      <c r="I134" s="49"/>
      <c r="J134" s="51"/>
    </row>
    <row r="135" spans="1:10" ht="12.75">
      <c r="A135" s="47">
        <v>103</v>
      </c>
      <c r="B135" s="74" t="s">
        <v>132</v>
      </c>
      <c r="C135" s="79">
        <v>0.7</v>
      </c>
      <c r="D135" s="80" t="s">
        <v>125</v>
      </c>
      <c r="E135" s="49"/>
      <c r="F135" s="49"/>
      <c r="G135" s="81">
        <v>0</v>
      </c>
      <c r="H135" s="49">
        <f t="shared" si="14"/>
        <v>0</v>
      </c>
      <c r="I135" s="49"/>
      <c r="J135" s="51"/>
    </row>
    <row r="136" spans="1:10" ht="12.75">
      <c r="A136" s="47"/>
      <c r="B136" s="70" t="s">
        <v>133</v>
      </c>
      <c r="C136" s="71"/>
      <c r="D136" s="72"/>
      <c r="E136" s="49"/>
      <c r="F136" s="49"/>
      <c r="G136" s="73"/>
      <c r="H136" s="49"/>
      <c r="I136" s="49"/>
      <c r="J136" s="51"/>
    </row>
    <row r="137" spans="1:10" ht="12.75">
      <c r="A137" s="47">
        <v>104</v>
      </c>
      <c r="B137" s="74" t="s">
        <v>134</v>
      </c>
      <c r="C137" s="79">
        <v>7055</v>
      </c>
      <c r="D137" s="80" t="s">
        <v>41</v>
      </c>
      <c r="E137" s="49"/>
      <c r="F137" s="49"/>
      <c r="G137" s="81">
        <v>0</v>
      </c>
      <c r="H137" s="49">
        <f>C137*G137</f>
        <v>0</v>
      </c>
      <c r="I137" s="49"/>
      <c r="J137" s="51"/>
    </row>
    <row r="138" spans="1:10" ht="12.75">
      <c r="A138" s="47">
        <v>105</v>
      </c>
      <c r="B138" s="74" t="s">
        <v>135</v>
      </c>
      <c r="C138" s="79">
        <v>535</v>
      </c>
      <c r="D138" s="80" t="s">
        <v>41</v>
      </c>
      <c r="E138" s="49"/>
      <c r="F138" s="49"/>
      <c r="G138" s="81">
        <v>0</v>
      </c>
      <c r="H138" s="49">
        <f>C138*G138</f>
        <v>0</v>
      </c>
      <c r="I138" s="49"/>
      <c r="J138" s="51"/>
    </row>
    <row r="139" spans="1:10" ht="12.75">
      <c r="A139" s="47">
        <v>106</v>
      </c>
      <c r="B139" s="74" t="s">
        <v>136</v>
      </c>
      <c r="C139" s="79">
        <v>750</v>
      </c>
      <c r="D139" s="80" t="s">
        <v>41</v>
      </c>
      <c r="E139" s="49"/>
      <c r="F139" s="49"/>
      <c r="G139" s="81">
        <v>0</v>
      </c>
      <c r="H139" s="49">
        <f>C139*G139</f>
        <v>0</v>
      </c>
      <c r="I139" s="49"/>
      <c r="J139" s="51"/>
    </row>
    <row r="140" spans="1:10" ht="12.75">
      <c r="A140" s="47">
        <v>107</v>
      </c>
      <c r="B140" s="74" t="s">
        <v>137</v>
      </c>
      <c r="C140" s="79">
        <v>105</v>
      </c>
      <c r="D140" s="80" t="s">
        <v>41</v>
      </c>
      <c r="E140" s="49"/>
      <c r="F140" s="49"/>
      <c r="G140" s="81">
        <v>0</v>
      </c>
      <c r="H140" s="49">
        <f>C140*G140</f>
        <v>0</v>
      </c>
      <c r="I140" s="49"/>
      <c r="J140" s="51"/>
    </row>
    <row r="141" spans="1:10" ht="12.75">
      <c r="A141" s="47"/>
      <c r="B141" s="48"/>
      <c r="C141" s="49"/>
      <c r="D141" s="50"/>
      <c r="E141" s="49"/>
      <c r="F141" s="49"/>
      <c r="G141" s="49"/>
      <c r="H141" s="49"/>
      <c r="I141" s="49"/>
      <c r="J141" s="51"/>
    </row>
    <row r="142" spans="1:10" ht="12.75">
      <c r="A142" s="15" t="s">
        <v>2</v>
      </c>
      <c r="B142" s="16" t="s">
        <v>3</v>
      </c>
      <c r="C142" s="17" t="s">
        <v>4</v>
      </c>
      <c r="D142" s="16" t="s">
        <v>5</v>
      </c>
      <c r="E142" s="18" t="s">
        <v>6</v>
      </c>
      <c r="F142" s="19" t="s">
        <v>7</v>
      </c>
      <c r="G142" s="20" t="s">
        <v>8</v>
      </c>
      <c r="H142" s="19" t="s">
        <v>9</v>
      </c>
      <c r="I142" s="16" t="s">
        <v>10</v>
      </c>
      <c r="J142" s="19" t="s">
        <v>11</v>
      </c>
    </row>
    <row r="143" spans="1:10" ht="12.75">
      <c r="A143" s="21"/>
      <c r="B143" s="22"/>
      <c r="C143" s="23"/>
      <c r="D143" s="24"/>
      <c r="E143" s="25"/>
      <c r="F143" s="24"/>
      <c r="G143" s="25"/>
      <c r="H143" s="24" t="s">
        <v>12</v>
      </c>
      <c r="I143" s="24"/>
      <c r="J143" s="24"/>
    </row>
    <row r="144" spans="1:10" ht="12.75">
      <c r="A144" s="47"/>
      <c r="B144" s="48"/>
      <c r="C144" s="49"/>
      <c r="D144" s="50"/>
      <c r="E144" s="49"/>
      <c r="F144" s="49"/>
      <c r="G144" s="49"/>
      <c r="H144" s="49"/>
      <c r="I144" s="49"/>
      <c r="J144" s="51"/>
    </row>
    <row r="145" spans="1:10" ht="12.75">
      <c r="A145" s="47">
        <v>108</v>
      </c>
      <c r="B145" s="48" t="s">
        <v>138</v>
      </c>
      <c r="C145" s="49">
        <v>24</v>
      </c>
      <c r="D145" s="50" t="s">
        <v>139</v>
      </c>
      <c r="E145" s="49">
        <v>0</v>
      </c>
      <c r="F145" s="49">
        <f>C145*E145</f>
        <v>0</v>
      </c>
      <c r="G145" s="49">
        <v>0</v>
      </c>
      <c r="H145" s="49">
        <f>C145*G145</f>
        <v>0</v>
      </c>
      <c r="I145" s="49">
        <f>F145+H145</f>
        <v>0</v>
      </c>
      <c r="J145" s="51"/>
    </row>
    <row r="146" spans="1:10" ht="12.75">
      <c r="A146" s="85"/>
      <c r="B146" s="86"/>
      <c r="C146" s="33"/>
      <c r="D146" s="34"/>
      <c r="E146" s="33"/>
      <c r="F146" s="33"/>
      <c r="G146" s="33"/>
      <c r="H146" s="33"/>
      <c r="I146" s="33"/>
      <c r="J146" s="69"/>
    </row>
    <row r="147" spans="1:10" ht="12.75">
      <c r="A147" s="85"/>
      <c r="B147" s="131" t="s">
        <v>140</v>
      </c>
      <c r="C147" s="124"/>
      <c r="D147" s="125"/>
      <c r="E147" s="124"/>
      <c r="F147" s="124">
        <f>SUM(F17:F146)</f>
        <v>0</v>
      </c>
      <c r="G147" s="124"/>
      <c r="H147" s="124">
        <f>SUM(H17:H146)</f>
        <v>0</v>
      </c>
      <c r="I147" s="124">
        <f>F147+H147</f>
        <v>0</v>
      </c>
      <c r="J147" s="87"/>
    </row>
    <row r="148" spans="1:10" ht="12.75">
      <c r="A148" s="85"/>
      <c r="B148" s="88"/>
      <c r="C148" s="89"/>
      <c r="D148" s="90"/>
      <c r="E148" s="89"/>
      <c r="F148" s="89"/>
      <c r="G148" s="89"/>
      <c r="H148" s="89"/>
      <c r="I148" s="89"/>
      <c r="J148" s="91"/>
    </row>
    <row r="149" spans="1:10" ht="12.75">
      <c r="A149" s="85"/>
      <c r="B149" s="88"/>
      <c r="C149" s="89"/>
      <c r="D149" s="90"/>
      <c r="E149" s="89"/>
      <c r="F149" s="89"/>
      <c r="G149" s="89"/>
      <c r="H149" s="89"/>
      <c r="I149" s="89"/>
      <c r="J149" s="92"/>
    </row>
    <row r="150" spans="1:10" ht="12.75">
      <c r="A150" s="85"/>
      <c r="B150" s="88"/>
      <c r="C150" s="89"/>
      <c r="D150" s="90"/>
      <c r="E150" s="89"/>
      <c r="F150" s="89"/>
      <c r="G150" s="89"/>
      <c r="H150" s="89"/>
      <c r="I150" s="89"/>
      <c r="J150" s="92"/>
    </row>
    <row r="151" spans="1:10" ht="12.75">
      <c r="A151" s="93"/>
      <c r="B151" s="94"/>
      <c r="C151" s="94"/>
      <c r="D151" s="95"/>
      <c r="E151" s="96"/>
      <c r="F151" s="96"/>
      <c r="G151" s="96"/>
      <c r="H151" s="96"/>
      <c r="I151" s="96"/>
      <c r="J151" s="97"/>
    </row>
    <row r="152" spans="1:10" ht="12.75">
      <c r="A152" s="93"/>
      <c r="B152" s="98" t="s">
        <v>141</v>
      </c>
      <c r="C152" s="99"/>
      <c r="D152" s="100"/>
      <c r="E152" s="99"/>
      <c r="F152" s="99"/>
      <c r="G152" s="99"/>
      <c r="H152" s="101"/>
      <c r="I152" s="99"/>
      <c r="J152" s="102"/>
    </row>
    <row r="153" spans="1:10" ht="12.75">
      <c r="A153" s="26"/>
      <c r="B153" s="26"/>
      <c r="C153" s="26"/>
      <c r="D153" s="26"/>
      <c r="E153" s="26"/>
      <c r="F153" s="26"/>
      <c r="G153" s="26"/>
      <c r="H153" s="26"/>
      <c r="I153" s="26"/>
      <c r="J153" s="103"/>
    </row>
    <row r="154" spans="1:10" ht="12.75">
      <c r="A154" s="26"/>
      <c r="B154" s="126" t="s">
        <v>142</v>
      </c>
      <c r="C154" s="38"/>
      <c r="D154" s="104"/>
      <c r="E154" s="38"/>
      <c r="F154" s="38"/>
      <c r="G154" s="38"/>
      <c r="H154" s="105"/>
      <c r="I154" s="38">
        <f>SUM(H147-I160)</f>
        <v>0</v>
      </c>
      <c r="J154" s="106"/>
    </row>
    <row r="155" spans="1:10" ht="12.75">
      <c r="A155" s="26"/>
      <c r="B155" s="127"/>
      <c r="C155" s="107"/>
      <c r="D155" s="107"/>
      <c r="E155" s="107"/>
      <c r="F155" s="107"/>
      <c r="G155" s="107"/>
      <c r="H155" s="107"/>
      <c r="I155" s="107"/>
      <c r="J155" s="108"/>
    </row>
    <row r="156" spans="1:10" ht="12.75">
      <c r="A156" s="26"/>
      <c r="B156" s="128" t="s">
        <v>143</v>
      </c>
      <c r="C156" s="109"/>
      <c r="D156" s="110"/>
      <c r="E156" s="109"/>
      <c r="F156" s="109"/>
      <c r="G156" s="109"/>
      <c r="H156" s="111"/>
      <c r="I156" s="109">
        <v>0</v>
      </c>
      <c r="J156" s="112"/>
    </row>
    <row r="157" spans="1:10" ht="12.75">
      <c r="A157" s="26"/>
      <c r="B157" s="129" t="s">
        <v>144</v>
      </c>
      <c r="C157" s="49"/>
      <c r="D157" s="50"/>
      <c r="E157" s="49"/>
      <c r="F157" s="49"/>
      <c r="G157" s="49"/>
      <c r="H157" s="49"/>
      <c r="I157" s="49">
        <f>SUM(I156*0.05)</f>
        <v>0</v>
      </c>
      <c r="J157" s="51"/>
    </row>
    <row r="158" spans="1:10" ht="12.75">
      <c r="A158" s="26"/>
      <c r="B158" s="129" t="s">
        <v>145</v>
      </c>
      <c r="C158" s="49"/>
      <c r="D158" s="50"/>
      <c r="E158" s="49"/>
      <c r="F158" s="49"/>
      <c r="G158" s="49"/>
      <c r="H158" s="49"/>
      <c r="I158" s="49">
        <f>SUM(I156:I157)</f>
        <v>0</v>
      </c>
      <c r="J158" s="51"/>
    </row>
    <row r="159" spans="1:10" ht="12.75">
      <c r="A159" s="26"/>
      <c r="B159" s="129"/>
      <c r="C159" s="49"/>
      <c r="D159" s="50"/>
      <c r="E159" s="49"/>
      <c r="F159" s="49"/>
      <c r="G159" s="49"/>
      <c r="H159" s="49"/>
      <c r="I159" s="49"/>
      <c r="J159" s="51"/>
    </row>
    <row r="160" spans="1:10" ht="12.75">
      <c r="A160" s="26"/>
      <c r="B160" s="128" t="s">
        <v>100</v>
      </c>
      <c r="C160" s="109"/>
      <c r="D160" s="110"/>
      <c r="E160" s="109"/>
      <c r="F160" s="109"/>
      <c r="G160" s="109"/>
      <c r="H160" s="111"/>
      <c r="I160" s="109">
        <v>0</v>
      </c>
      <c r="J160" s="112"/>
    </row>
    <row r="161" spans="1:10" ht="12.75">
      <c r="A161" s="26"/>
      <c r="B161" s="129"/>
      <c r="C161" s="49"/>
      <c r="D161" s="50"/>
      <c r="E161" s="49"/>
      <c r="F161" s="49"/>
      <c r="G161" s="49"/>
      <c r="H161" s="49"/>
      <c r="I161" s="49"/>
      <c r="J161" s="51"/>
    </row>
    <row r="162" spans="1:10" ht="12.75">
      <c r="A162" s="26"/>
      <c r="B162" s="129" t="s">
        <v>146</v>
      </c>
      <c r="C162" s="49"/>
      <c r="D162" s="50"/>
      <c r="E162" s="49"/>
      <c r="F162" s="49"/>
      <c r="G162" s="49"/>
      <c r="H162" s="49"/>
      <c r="I162" s="49">
        <f>SUM(I154*0.06)</f>
        <v>0</v>
      </c>
      <c r="J162" s="51"/>
    </row>
    <row r="163" spans="1:10" ht="12.75">
      <c r="A163" s="26"/>
      <c r="B163" s="129"/>
      <c r="C163" s="49"/>
      <c r="D163" s="50"/>
      <c r="E163" s="49"/>
      <c r="F163" s="49"/>
      <c r="G163" s="49"/>
      <c r="H163" s="49"/>
      <c r="I163" s="49"/>
      <c r="J163" s="51"/>
    </row>
    <row r="164" spans="1:10" ht="12.75">
      <c r="A164" s="26"/>
      <c r="B164" s="129" t="s">
        <v>147</v>
      </c>
      <c r="C164" s="49"/>
      <c r="D164" s="50"/>
      <c r="E164" s="49"/>
      <c r="F164" s="49"/>
      <c r="G164" s="49"/>
      <c r="H164" s="49"/>
      <c r="I164" s="49">
        <f>SUM(I158*0.06)</f>
        <v>0</v>
      </c>
      <c r="J164" s="51"/>
    </row>
    <row r="165" spans="1:10" ht="12.75">
      <c r="A165" s="26"/>
      <c r="B165" s="129"/>
      <c r="C165" s="49"/>
      <c r="D165" s="50"/>
      <c r="E165" s="49"/>
      <c r="F165" s="49"/>
      <c r="G165" s="49"/>
      <c r="H165" s="49"/>
      <c r="I165" s="49"/>
      <c r="J165" s="51"/>
    </row>
    <row r="166" spans="1:10" ht="12.75">
      <c r="A166" s="26"/>
      <c r="B166" s="128" t="s">
        <v>148</v>
      </c>
      <c r="C166" s="109"/>
      <c r="D166" s="110"/>
      <c r="E166" s="109"/>
      <c r="F166" s="109"/>
      <c r="G166" s="109"/>
      <c r="H166" s="111"/>
      <c r="I166" s="113">
        <f>SUM(I154+I158+I160+I162+I164)</f>
        <v>0</v>
      </c>
      <c r="J166" s="112"/>
    </row>
    <row r="167" spans="1:10" ht="12.75">
      <c r="A167" s="26"/>
      <c r="B167" s="129"/>
      <c r="C167" s="49"/>
      <c r="D167" s="50"/>
      <c r="E167" s="49"/>
      <c r="F167" s="49"/>
      <c r="G167" s="49"/>
      <c r="H167" s="49"/>
      <c r="I167" s="49"/>
      <c r="J167" s="51"/>
    </row>
    <row r="168" spans="2:10" ht="12.75">
      <c r="B168" s="128" t="s">
        <v>149</v>
      </c>
      <c r="C168" s="109"/>
      <c r="D168" s="110"/>
      <c r="E168" s="109"/>
      <c r="F168" s="109"/>
      <c r="G168" s="109"/>
      <c r="H168" s="111"/>
      <c r="I168" s="109"/>
      <c r="J168" s="112"/>
    </row>
    <row r="169" spans="2:10" ht="12.75">
      <c r="B169" s="129"/>
      <c r="C169" s="49"/>
      <c r="D169" s="50"/>
      <c r="E169" s="49"/>
      <c r="F169" s="49"/>
      <c r="G169" s="49"/>
      <c r="H169" s="49"/>
      <c r="I169" s="49"/>
      <c r="J169" s="51"/>
    </row>
    <row r="170" spans="2:10" ht="12.75">
      <c r="B170" s="129" t="s">
        <v>150</v>
      </c>
      <c r="C170" s="49"/>
      <c r="D170" s="50"/>
      <c r="E170" s="49"/>
      <c r="F170" s="49"/>
      <c r="G170" s="49"/>
      <c r="H170" s="49"/>
      <c r="I170" s="49">
        <f>SUM(I154*0.042)</f>
        <v>0</v>
      </c>
      <c r="J170" s="51"/>
    </row>
    <row r="171" spans="2:10" ht="12.75">
      <c r="B171" s="129"/>
      <c r="C171" s="49"/>
      <c r="D171" s="50"/>
      <c r="E171" s="49"/>
      <c r="F171" s="49"/>
      <c r="G171" s="49"/>
      <c r="H171" s="49"/>
      <c r="I171" s="49"/>
      <c r="J171" s="51"/>
    </row>
    <row r="172" spans="2:10" ht="12.75">
      <c r="B172" s="129" t="s">
        <v>151</v>
      </c>
      <c r="C172" s="49"/>
      <c r="D172" s="50"/>
      <c r="E172" s="49"/>
      <c r="F172" s="49"/>
      <c r="G172" s="49"/>
      <c r="H172" s="49"/>
      <c r="I172" s="49">
        <f>SUM(I158*0.042)</f>
        <v>0</v>
      </c>
      <c r="J172" s="51"/>
    </row>
    <row r="173" spans="2:10" ht="12.75">
      <c r="B173" s="129"/>
      <c r="C173" s="49"/>
      <c r="D173" s="50"/>
      <c r="E173" s="49"/>
      <c r="F173" s="49"/>
      <c r="G173" s="49"/>
      <c r="H173" s="49"/>
      <c r="I173" s="49"/>
      <c r="J173" s="51"/>
    </row>
    <row r="174" spans="2:10" ht="12.75">
      <c r="B174" s="129" t="s">
        <v>152</v>
      </c>
      <c r="C174" s="49"/>
      <c r="D174" s="50"/>
      <c r="E174" s="49"/>
      <c r="F174" s="49"/>
      <c r="G174" s="49"/>
      <c r="H174" s="49"/>
      <c r="I174" s="49">
        <f>SUM(I154*0.016)</f>
        <v>0</v>
      </c>
      <c r="J174" s="51"/>
    </row>
    <row r="175" spans="2:10" ht="12.75">
      <c r="B175" s="129"/>
      <c r="C175" s="49"/>
      <c r="D175" s="50"/>
      <c r="E175" s="49"/>
      <c r="F175" s="49"/>
      <c r="G175" s="49"/>
      <c r="H175" s="49"/>
      <c r="I175" s="49"/>
      <c r="J175" s="51"/>
    </row>
    <row r="176" spans="2:10" ht="12.75">
      <c r="B176" s="129" t="s">
        <v>152</v>
      </c>
      <c r="C176" s="49"/>
      <c r="D176" s="50"/>
      <c r="E176" s="49"/>
      <c r="F176" s="49"/>
      <c r="G176" s="49"/>
      <c r="H176" s="49"/>
      <c r="I176" s="49">
        <f>SUM(I158*0.016)</f>
        <v>0</v>
      </c>
      <c r="J176" s="51"/>
    </row>
    <row r="177" spans="2:10" ht="12.75">
      <c r="B177" s="129"/>
      <c r="C177" s="49"/>
      <c r="D177" s="50"/>
      <c r="E177" s="49"/>
      <c r="F177" s="49"/>
      <c r="G177" s="49"/>
      <c r="H177" s="49"/>
      <c r="I177" s="49"/>
      <c r="J177" s="51"/>
    </row>
    <row r="178" spans="2:10" ht="12.75">
      <c r="B178" s="130" t="s">
        <v>153</v>
      </c>
      <c r="C178" s="33"/>
      <c r="D178" s="34"/>
      <c r="E178" s="33"/>
      <c r="F178" s="33"/>
      <c r="G178" s="33"/>
      <c r="H178" s="33"/>
      <c r="I178" s="114">
        <f>SUM(I170:I177)</f>
        <v>0</v>
      </c>
      <c r="J178" s="69"/>
    </row>
    <row r="179" spans="2:10" ht="12.75">
      <c r="B179" s="115"/>
      <c r="C179" s="116"/>
      <c r="D179" s="117"/>
      <c r="E179" s="116"/>
      <c r="F179" s="116"/>
      <c r="G179" s="116"/>
      <c r="H179" s="116"/>
      <c r="I179" s="116"/>
      <c r="J179" s="118"/>
    </row>
    <row r="180" spans="2:10" ht="12.75">
      <c r="B180" s="119" t="s">
        <v>154</v>
      </c>
      <c r="C180" s="120"/>
      <c r="D180" s="121"/>
      <c r="E180" s="120"/>
      <c r="F180" s="120"/>
      <c r="G180" s="120"/>
      <c r="H180" s="120"/>
      <c r="I180" s="122">
        <f>I166+I178</f>
        <v>0</v>
      </c>
      <c r="J180" s="123"/>
    </row>
  </sheetData>
  <sheetProtection selectLockedCells="1" selectUnlockedCells="1"/>
  <mergeCells count="5">
    <mergeCell ref="B1:J1"/>
    <mergeCell ref="B2:J2"/>
    <mergeCell ref="B3:J3"/>
    <mergeCell ref="B6:J6"/>
    <mergeCell ref="B9:J9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Břinda</dc:creator>
  <cp:keywords/>
  <dc:description/>
  <cp:lastModifiedBy>Oldřich Břinda</cp:lastModifiedBy>
  <dcterms:created xsi:type="dcterms:W3CDTF">2021-04-12T06:46:58Z</dcterms:created>
  <dcterms:modified xsi:type="dcterms:W3CDTF">2021-04-12T06:46:58Z</dcterms:modified>
  <cp:category/>
  <cp:version/>
  <cp:contentType/>
  <cp:contentStatus/>
</cp:coreProperties>
</file>