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05" windowWidth="15315" windowHeight="6690" tabRatio="919" activeTab="1"/>
  </bookViews>
  <sheets>
    <sheet name="krycí list" sheetId="1" r:id="rId1"/>
    <sheet name="výkaz výmě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si" localSheetId="1">'[4]Položky'!#REF!</definedName>
    <definedName name="asi">'[4]Položky'!#REF!</definedName>
    <definedName name="asxaSC">'[4]Krycí list'!$A$4</definedName>
    <definedName name="ASY" localSheetId="0">'[4]Položky'!#REF!</definedName>
    <definedName name="ASY" localSheetId="1">'[4]Položky'!#REF!</definedName>
    <definedName name="ASY">'[4]Položky'!#REF!</definedName>
    <definedName name="cisloobjektu">'[1]Krycí list'!$A$4</definedName>
    <definedName name="cislostavby">'[1]Krycí list'!$A$6</definedName>
    <definedName name="ddd">#REF!</definedName>
    <definedName name="Dil" localSheetId="0">#REF!</definedName>
    <definedName name="Dil">#REF!</definedName>
    <definedName name="Díl">#REF!</definedName>
    <definedName name="Dodavka" localSheetId="0">#REF!</definedName>
    <definedName name="Dodavka">#REF!</definedName>
    <definedName name="Dodávka">#REF!</definedName>
    <definedName name="Dodavka0" localSheetId="0">'[1]Položky'!#REF!</definedName>
    <definedName name="Dodavka0" localSheetId="1">'[1]Položky'!#REF!</definedName>
    <definedName name="Dodavka0">'[1]Položky'!#REF!</definedName>
    <definedName name="dodavka1" localSheetId="1">'[1]Položky'!#REF!</definedName>
    <definedName name="dodavka1">'[1]Položky'!#REF!</definedName>
    <definedName name="ee" localSheetId="0">#REF!</definedName>
    <definedName name="ee">#REF!</definedName>
    <definedName name="Excel_BuiltIn_Print_Area_2">"$#REF!.$A$2:$I$109"</definedName>
    <definedName name="gg">#REF!</definedName>
    <definedName name="HSV" localSheetId="0">#REF!</definedName>
    <definedName name="HSV">#REF!</definedName>
    <definedName name="HSV0" localSheetId="0">'[1]Položky'!#REF!</definedName>
    <definedName name="HSV0" localSheetId="1">'[1]Položky'!#REF!</definedName>
    <definedName name="HSV0">'[1]Položky'!#REF!</definedName>
    <definedName name="hsv4" localSheetId="1">'[1]Položky'!#REF!</definedName>
    <definedName name="hsv4">'[1]Položky'!#REF!</definedName>
    <definedName name="HVS2" localSheetId="1">'[1]Položky'!#REF!</definedName>
    <definedName name="HVS2">'[1]Položky'!#REF!</definedName>
    <definedName name="hvs3" localSheetId="1">'[1]Položky'!#REF!</definedName>
    <definedName name="hvs3">'[1]Položky'!#REF!</definedName>
    <definedName name="HZS" localSheetId="0">#REF!</definedName>
    <definedName name="HZS">#REF!</definedName>
    <definedName name="HZS0" localSheetId="0">'[1]Položky'!#REF!</definedName>
    <definedName name="HZS0" localSheetId="1">'[1]Položky'!#REF!</definedName>
    <definedName name="HZS0">'[1]Položky'!#REF!</definedName>
    <definedName name="hzs3" localSheetId="1">'[1]Položky'!#REF!</definedName>
    <definedName name="hzs3">'[1]Položky'!#REF!</definedName>
    <definedName name="Mont" localSheetId="0">#REF!</definedName>
    <definedName name="Mont">#REF!</definedName>
    <definedName name="Montaz0" localSheetId="0">'[1]Položky'!#REF!</definedName>
    <definedName name="Montaz0" localSheetId="1">'[1]Položky'!#REF!</definedName>
    <definedName name="Montaz0">'[1]Položky'!#REF!</definedName>
    <definedName name="montáž">#REF!</definedName>
    <definedName name="NazevDilu" localSheetId="0">#REF!</definedName>
    <definedName name="NazevDilu">#REF!</definedName>
    <definedName name="nazevobjektu">'[1]Krycí list'!$C$4</definedName>
    <definedName name="nazevstavby">'[1]Krycí list'!$C$6</definedName>
    <definedName name="nn" localSheetId="0">#REF!</definedName>
    <definedName name="nn">#REF!</definedName>
    <definedName name="nový" localSheetId="1">'[1]Položky'!#REF!</definedName>
    <definedName name="nový">'[1]Položky'!#REF!</definedName>
    <definedName name="_xlnm.Print_Area" localSheetId="0">'krycí list'!$A$1:$F$28</definedName>
    <definedName name="_xlnm.Print_Area" localSheetId="1">'výkaz výměr'!$A$1:$J$174</definedName>
    <definedName name="PSV" localSheetId="0">#REF!</definedName>
    <definedName name="PSV">#REF!</definedName>
    <definedName name="PSV0" localSheetId="0">'[1]Položky'!#REF!</definedName>
    <definedName name="PSV0" localSheetId="1">'[1]Položky'!#REF!</definedName>
    <definedName name="PSV0">'[1]Položky'!#REF!</definedName>
    <definedName name="psv1" localSheetId="1">'[1]Položky'!#REF!</definedName>
    <definedName name="psv1">'[1]Položky'!#REF!</definedName>
    <definedName name="rozpočet">#REF!</definedName>
    <definedName name="ss">#REF!</definedName>
    <definedName name="Typ" localSheetId="0">'[1]Položky'!#REF!</definedName>
    <definedName name="Typ" localSheetId="1">'[1]Položky'!#REF!</definedName>
    <definedName name="Typ">'[1]Položky'!#REF!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</definedNames>
  <calcPr fullCalcOnLoad="1"/>
</workbook>
</file>

<file path=xl/sharedStrings.xml><?xml version="1.0" encoding="utf-8"?>
<sst xmlns="http://schemas.openxmlformats.org/spreadsheetml/2006/main" count="397" uniqueCount="245">
  <si>
    <t>Cena díla celkem s DPH</t>
  </si>
  <si>
    <t>P.č.</t>
  </si>
  <si>
    <t>Číslo položky</t>
  </si>
  <si>
    <t>Název</t>
  </si>
  <si>
    <t>MJ</t>
  </si>
  <si>
    <t>Cena/MJ</t>
  </si>
  <si>
    <t>Cena</t>
  </si>
  <si>
    <t>Hmotnost/MJ</t>
  </si>
  <si>
    <t>Hmotnost</t>
  </si>
  <si>
    <t>Díl:</t>
  </si>
  <si>
    <t>m</t>
  </si>
  <si>
    <t>kus</t>
  </si>
  <si>
    <t>Specifikace</t>
  </si>
  <si>
    <r>
      <t xml:space="preserve">Cena díla celkem </t>
    </r>
    <r>
      <rPr>
        <b/>
        <sz val="10"/>
        <rFont val="Arial CE"/>
        <family val="0"/>
      </rPr>
      <t>(základ pro DPH)</t>
    </r>
  </si>
  <si>
    <t>POLOŽKOVÝ ROZPOČET</t>
  </si>
  <si>
    <t>Celkem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</si>
  <si>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</si>
  <si>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</si>
  <si>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</si>
  <si>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</si>
  <si>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</si>
  <si>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</si>
  <si>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</si>
  <si>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CELKEM  OBJEKT</t>
  </si>
  <si>
    <t>VEDLEJŠÍ ROZPOČTOVÉ  NÁKLADY</t>
  </si>
  <si>
    <t>Název VRN</t>
  </si>
  <si>
    <t>Kč</t>
  </si>
  <si>
    <t>%</t>
  </si>
  <si>
    <t>Základna</t>
  </si>
  <si>
    <t>Individuální mimostaveništní doprava</t>
  </si>
  <si>
    <t>Mimořádně ztížené dopravní podmínky</t>
  </si>
  <si>
    <t>Práce na kulturních památkách</t>
  </si>
  <si>
    <t>Provozní vlivy</t>
  </si>
  <si>
    <t>Území se ztíženými výrobními podmínkami</t>
  </si>
  <si>
    <t>Zařízení staveniště</t>
  </si>
  <si>
    <t>CELKEM VRN</t>
  </si>
  <si>
    <t>Povlakové krytiny</t>
  </si>
  <si>
    <t>Celkem za 712</t>
  </si>
  <si>
    <t>712871801R00</t>
  </si>
  <si>
    <t xml:space="preserve">Samostatné vytažení izolace, fólií PVC polož.volně </t>
  </si>
  <si>
    <t>kg</t>
  </si>
  <si>
    <t>t</t>
  </si>
  <si>
    <t>712391171R00</t>
  </si>
  <si>
    <t xml:space="preserve">Povlaková krytina střech do 10 st., podkl. textil. </t>
  </si>
  <si>
    <r>
      <t>m</t>
    </r>
    <r>
      <rPr>
        <vertAlign val="superscript"/>
        <sz val="8"/>
        <rFont val="Arial CE"/>
        <family val="2"/>
      </rPr>
      <t>2</t>
    </r>
  </si>
  <si>
    <t>Předmět:</t>
  </si>
  <si>
    <t>Název stavby:</t>
  </si>
  <si>
    <t>Název objektu:</t>
  </si>
  <si>
    <t>Místo stavby:</t>
  </si>
  <si>
    <t>Z a d a v a t e l :</t>
  </si>
  <si>
    <t>U c h a z e č :</t>
  </si>
  <si>
    <t>Název:</t>
  </si>
  <si>
    <t>Ulice:</t>
  </si>
  <si>
    <t>Psč, město:</t>
  </si>
  <si>
    <t>Kontaktní osoba:</t>
  </si>
  <si>
    <t>Mobil:</t>
  </si>
  <si>
    <t>Tel.:</t>
  </si>
  <si>
    <t>Fax:</t>
  </si>
  <si>
    <t>E-mail:</t>
  </si>
  <si>
    <t>Internet:</t>
  </si>
  <si>
    <t>IČ:</t>
  </si>
  <si>
    <t>DIČ:</t>
  </si>
  <si>
    <t>Garance:</t>
  </si>
  <si>
    <t>Konstrukce tesařské</t>
  </si>
  <si>
    <t>Celkem za 762</t>
  </si>
  <si>
    <t>Konstrukce klempířské</t>
  </si>
  <si>
    <t>Celkem za 764</t>
  </si>
  <si>
    <t>712391175R00</t>
  </si>
  <si>
    <t xml:space="preserve">Připevnění izolace kotvícími pásky, úhelníky </t>
  </si>
  <si>
    <t>Polyuretanový těsnící tmel EMFI kartuše 310 ml</t>
  </si>
  <si>
    <t>Izolace tepelné</t>
  </si>
  <si>
    <t>713141151R00</t>
  </si>
  <si>
    <t>Celkem za 713</t>
  </si>
  <si>
    <t>712371801R00</t>
  </si>
  <si>
    <t xml:space="preserve">Povlaková krytina střech do 10 st., fólií PVC </t>
  </si>
  <si>
    <t>Vnitřní roh - tvarovka</t>
  </si>
  <si>
    <t>Vnější roh - tvarovka</t>
  </si>
  <si>
    <t>713 13-1121.R00</t>
  </si>
  <si>
    <t>762 R-01</t>
  </si>
  <si>
    <t>712 R-01</t>
  </si>
  <si>
    <t>Opracování střešních prostupů fólií PVC</t>
  </si>
  <si>
    <t>998712102R00</t>
  </si>
  <si>
    <t>Izolace tepelná korun atik, na sucho 1vrstvá</t>
  </si>
  <si>
    <t>998713102R00</t>
  </si>
  <si>
    <t>998764102R00</t>
  </si>
  <si>
    <t>Přesun hmot pro klempířské konstr., výšky do 12 m</t>
  </si>
  <si>
    <t>998762102R00</t>
  </si>
  <si>
    <t>Šroub TURBO 7,5 x 182 mm</t>
  </si>
  <si>
    <t>Skladba střešního pláště S1:</t>
  </si>
  <si>
    <t>764530410R00</t>
  </si>
  <si>
    <t>PVC tvarovka TOPWET, průměr dle prostupu</t>
  </si>
  <si>
    <t>Desky z pěnového polystyrenu EPS 100 S tl. 60 mm</t>
  </si>
  <si>
    <r>
      <t>m</t>
    </r>
    <r>
      <rPr>
        <vertAlign val="superscript"/>
        <sz val="8"/>
        <rFont val="Arial CE"/>
        <family val="0"/>
      </rPr>
      <t>2</t>
    </r>
  </si>
  <si>
    <t>Zálivka střešní Z-01 šedá</t>
  </si>
  <si>
    <t>Přesun hmot pro povlakové krytiny, výšky do 12 m</t>
  </si>
  <si>
    <t>Izolace tepelná stěn atik, na sucho 1vrstvá</t>
  </si>
  <si>
    <t>Těsnící a lepící PUR pěna např. SOUDAL ROOF BOND</t>
  </si>
  <si>
    <t>764866230R00</t>
  </si>
  <si>
    <t>Bourání konstrukcí</t>
  </si>
  <si>
    <t>979011111R00</t>
  </si>
  <si>
    <t>Celkem za 96</t>
  </si>
  <si>
    <t>kpl</t>
  </si>
  <si>
    <t>Přesun hmot pro izolace tepelné, výšky do 12 m</t>
  </si>
  <si>
    <t>D+M montáž rozháněcí klíny u komínů a výlezu</t>
  </si>
  <si>
    <t>Konstrukce truhlářské</t>
  </si>
  <si>
    <t>766 R-01</t>
  </si>
  <si>
    <t>Montáž střešního výlezu</t>
  </si>
  <si>
    <t>998766102R00</t>
  </si>
  <si>
    <t>Přesun hmot pro truhlářské konstr., výšky do 12 m</t>
  </si>
  <si>
    <t>Celkem za 766</t>
  </si>
  <si>
    <t>Doprava materiálu</t>
  </si>
  <si>
    <t>712300832R00</t>
  </si>
  <si>
    <t>Svislá doprava suti a vybour. hmot za 2.NP a 1.PP</t>
  </si>
  <si>
    <t>713 R-01</t>
  </si>
  <si>
    <t>Rekonstrukce střešního pláště</t>
  </si>
  <si>
    <t>Přesun hmot pro tesařské konstrukce, výšky do 12 m</t>
  </si>
  <si>
    <t xml:space="preserve"> - stávající hydroizolační m-PVC folie tl. 1,2 mm - BUDE ODSTRANĚNA</t>
  </si>
  <si>
    <t xml:space="preserve"> - stávající separační textílie G120 g/m2 - BUDE ODSTRANĚNA</t>
  </si>
  <si>
    <t xml:space="preserve"> - tepelná izolace z pěnového polystyrenu EPS 100 S tl. 80 mm</t>
  </si>
  <si>
    <t xml:space="preserve"> - stávající tepelná izolace z pěnového polystyrenu EPS 100 S tl. 100 mm - BUDE PONECHÁNA</t>
  </si>
  <si>
    <t xml:space="preserve"> - stávající původní hydroizolace z oxidovaných asfaltových pásů - BUDE PONECHÁNA</t>
  </si>
  <si>
    <t xml:space="preserve"> - stávající skladba ploché střechy ve spádu, vhodná pro mechanické kotvení</t>
  </si>
  <si>
    <t xml:space="preserve">Odstranění povlakové krytiny střech do 10 st.1vrstvé </t>
  </si>
  <si>
    <t>712 30-0831.R00</t>
  </si>
  <si>
    <t xml:space="preserve">Odstranění separační textílie střech do 10 st.1vrstvé </t>
  </si>
  <si>
    <t>764323820R00</t>
  </si>
  <si>
    <t>764345831R00</t>
  </si>
  <si>
    <t>767311810R00</t>
  </si>
  <si>
    <t>Demontáž střešního výlezu</t>
  </si>
  <si>
    <t>096 R-01</t>
  </si>
  <si>
    <t>721 21-0823.R00</t>
  </si>
  <si>
    <t>Demontáž střešní vpusti DN do 125 mm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</si>
  <si>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</si>
  <si>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</si>
  <si>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</si>
  <si>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</si>
  <si>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</si>
  <si>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</si>
  <si>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</si>
  <si>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</si>
  <si>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</si>
  <si>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>Poplatek za skládku odpadu</t>
  </si>
  <si>
    <t xml:space="preserve">Demont. oplech. okapů, povlaková krytina, rš 250 mm </t>
  </si>
  <si>
    <t xml:space="preserve">Demontáž / úprava ventilačních nástavců D do 150 mm, do 30° </t>
  </si>
  <si>
    <t>712391176R00</t>
  </si>
  <si>
    <t xml:space="preserve">Připevnění izolace kotvícími terči </t>
  </si>
  <si>
    <t>Desky z pěnového polystyrenu EPS 100 S tl. 80 mm</t>
  </si>
  <si>
    <t>Desky z extrudovaného polystyrneu XPS tl. 60 mm</t>
  </si>
  <si>
    <t>Montáž bednění korun atik z desek dřevoštěpkových</t>
  </si>
  <si>
    <t>Šroub EDS-H 5,0 x 150 mm</t>
  </si>
  <si>
    <t>Doprava řeziva</t>
  </si>
  <si>
    <t>Střešní lať SM/JD 60/40 mm, délky do 4m</t>
  </si>
  <si>
    <t>Zdravotně technické instalace budov</t>
  </si>
  <si>
    <t>721 R-01</t>
  </si>
  <si>
    <t>721 R-02</t>
  </si>
  <si>
    <t>998721103R00</t>
  </si>
  <si>
    <t xml:space="preserve">Přesun hmot pro vnitřní kanalizaci, výšky do 15 m </t>
  </si>
  <si>
    <t>Celkem za 721</t>
  </si>
  <si>
    <t>764339230R00</t>
  </si>
  <si>
    <t>Oplechování komínové hlavy z lakovaného Pz plechu</t>
  </si>
  <si>
    <t>764354203R00</t>
  </si>
  <si>
    <t xml:space="preserve">Maska hladká z lakovaného Pz plechu k okapům, rš 330 mm </t>
  </si>
  <si>
    <t>Zateplená PVC podstava v=30 cm, pneumatické písty</t>
  </si>
  <si>
    <t>Střešní výlez ACG, zateplený, neprůhledný, uzamykatelný</t>
  </si>
  <si>
    <t>Administrativní budova Krajské veterinární správy</t>
  </si>
  <si>
    <t>Stavba není členěna na objekty</t>
  </si>
  <si>
    <t>Hodonín</t>
  </si>
  <si>
    <t>764923230R00</t>
  </si>
  <si>
    <t>764815212R00</t>
  </si>
  <si>
    <t>764815403R00</t>
  </si>
  <si>
    <t>764815810R00</t>
  </si>
  <si>
    <t>764819212R00</t>
  </si>
  <si>
    <t>764819293RT2</t>
  </si>
  <si>
    <t>764933230R00</t>
  </si>
  <si>
    <t>764351836R00</t>
  </si>
  <si>
    <t xml:space="preserve">Demontáž háků, sklon do 30° </t>
  </si>
  <si>
    <t>764352810R00</t>
  </si>
  <si>
    <t xml:space="preserve">Demontáž žlabů půlkruh.rovných,rš 330 mm,do 30 st. </t>
  </si>
  <si>
    <t>764359810R00</t>
  </si>
  <si>
    <t xml:space="preserve">Demontáž kotlíku kónického,sklon do 30 stupňů </t>
  </si>
  <si>
    <t>764454801R00</t>
  </si>
  <si>
    <t xml:space="preserve">Demontáž odpadních trub kruhových,D 75 a 100 mm </t>
  </si>
  <si>
    <t>Skladba střešního pláště S2:</t>
  </si>
  <si>
    <t>Izolace tepelná střech, na sucho 1vrstvá, mechanicky kotvená</t>
  </si>
  <si>
    <t>Tepelná izolace z PIR desek např. BAUDER PIR FA tl. 60 mm</t>
  </si>
  <si>
    <t>Montáž dřevěného hranolu na okapovou hranu střechy</t>
  </si>
  <si>
    <t>Hranol SM/JD 101-450 cm2 délka 300-600 cm vč. impregnace</t>
  </si>
  <si>
    <t>Šroub GBST 6,0 x 130 mm</t>
  </si>
  <si>
    <t>Šroub EDS-H 5,0 x 120 mm</t>
  </si>
  <si>
    <t>Montáž bednění okapové hrany z desek tvrdých</t>
  </si>
  <si>
    <t>Šroub EDS-H 5,0 x 75 mm</t>
  </si>
  <si>
    <t>762 R-02</t>
  </si>
  <si>
    <t>762 R-03</t>
  </si>
  <si>
    <t>Odstranění střešního vedení hromosvodu vč. zpětné montáže a nových podpěr</t>
  </si>
  <si>
    <t>712 60-0851.R00</t>
  </si>
  <si>
    <t>Odstranění tříhranných lišt</t>
  </si>
  <si>
    <t>Přesun hmot</t>
  </si>
  <si>
    <t>999281111R00</t>
  </si>
  <si>
    <t xml:space="preserve">Přesun hmot pro opravy a údržbu do výšky 25 m </t>
  </si>
  <si>
    <t>Celkem za 99</t>
  </si>
  <si>
    <t>712 30-0841.RT1</t>
  </si>
  <si>
    <t>Odstranění mechu ze střech plochých do 10° běžný stupeň znečištění</t>
  </si>
  <si>
    <t>Střešní hydroizolační fólie dle specifikace, tl. 2,0 mm šedá, RAL 7035</t>
  </si>
  <si>
    <t>Šroub EFHD 6,3 x 100 + teleskop 245 mm</t>
  </si>
  <si>
    <t>Vnitřní koutová lišta poplastovaný plech rš 100 mm</t>
  </si>
  <si>
    <t>Vnější rohová lišta poplastovaný plech rš 100 mm</t>
  </si>
  <si>
    <t>Stěnová lišta poplastovaný plech rš 100 mm</t>
  </si>
  <si>
    <t>Kotevní prvkek ITLW 8,0 x 145 mm</t>
  </si>
  <si>
    <t>713 14-1125.R00</t>
  </si>
  <si>
    <t>Izolace tepelná střech, desky, na lepidlo PUK</t>
  </si>
  <si>
    <t>Střešní sanační vpusť s PVC manžetou a systémovým napojením na PVC-KG,typ HL</t>
  </si>
  <si>
    <t>Systémový odvětrávací komínek s PVC manžetou, typ HL</t>
  </si>
  <si>
    <t>Deska OSB SUPERFINISH ECO 3 2500x1250 tl. 25 mm</t>
  </si>
  <si>
    <t>Oplechování atikové okapnice z poplastovaného plechu, rš 250 mm, RAL 7035</t>
  </si>
  <si>
    <t xml:space="preserve">Připojovací lišta z lakovaného plechu dilatační, rš 120 mm </t>
  </si>
  <si>
    <t xml:space="preserve">Oplechování okapů z poplastovaného plechu, rš 330 mm </t>
  </si>
  <si>
    <t xml:space="preserve">Lemování zdí z poplastovaného plechu, rš 330 mm </t>
  </si>
  <si>
    <t xml:space="preserve">Žlaby z lakovaného Pz plechu podokapní půlkruhové,rš 330 mm </t>
  </si>
  <si>
    <t xml:space="preserve">Maska hladká z lakovaného Pz plechu ke žlabům, rš 330 mm </t>
  </si>
  <si>
    <t xml:space="preserve">Kotlík žlabový z lakovaného Pz plechu kónický rš 330 / 100 mm </t>
  </si>
  <si>
    <t xml:space="preserve">Odpadní trouby z lakovaného Pz plechu, kruhové, D 100 mm </t>
  </si>
  <si>
    <t>Kolena z lakovaného Pz plechu, kruhová, D 100 mm</t>
  </si>
  <si>
    <t>Kompletační činnost zhotovitele</t>
  </si>
  <si>
    <t>Vedlejší a ostatní náklady</t>
  </si>
  <si>
    <t xml:space="preserve">Ostatní, nezměřitelné nebo jinde nespecifikované , práce a dodávky potřebné k provedení díla dle PD a TZ </t>
  </si>
  <si>
    <t>OST0 R-01</t>
  </si>
  <si>
    <t>OST0 R-02</t>
  </si>
  <si>
    <t>OST0 R-03</t>
  </si>
  <si>
    <t xml:space="preserve">Příplatek k povlakovým krytinám střech za provedení veškerých detailů a (D+M) systémových prostupů/průchodek </t>
  </si>
  <si>
    <t>Příplatek k provedení prací při opravě střešního pláště za veškeré bezpečnostní opatření s ohledem na technologický postup "bez montáže lešení kolem celého objektu"</t>
  </si>
  <si>
    <t>Koordinační činnost</t>
  </si>
  <si>
    <t>OST0 R-04</t>
  </si>
  <si>
    <t>Individuální a komplexní vyzkoušení střešní pláště</t>
  </si>
  <si>
    <t>OST0 R-05</t>
  </si>
  <si>
    <t>Provoz objednatele - zabezpečení nezatečení do budovy</t>
  </si>
  <si>
    <t>Celkem za 0</t>
  </si>
  <si>
    <r>
      <t>Separační textilie FILTEK 300 g/m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</si>
  <si>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</si>
  <si>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2"/>
      </rPr>
      <t>2</t>
    </r>
  </si>
  <si>
    <r>
      <t>m</t>
    </r>
    <r>
      <rPr>
        <vertAlign val="superscript"/>
        <sz val="8"/>
        <rFont val="Arial CE"/>
        <family val="0"/>
      </rPr>
      <t>3</t>
    </r>
  </si>
  <si>
    <r>
      <t>m</t>
    </r>
    <r>
      <rPr>
        <vertAlign val="superscript"/>
        <sz val="8"/>
        <rFont val="Arial CE"/>
        <family val="2"/>
      </rPr>
      <t>3</t>
    </r>
  </si>
  <si>
    <t>DPH 21%</t>
  </si>
  <si>
    <t xml:space="preserve"> - nová hydroizolační PVC folie dle specifikace tl. 2,0 mm, RAL 7035</t>
  </si>
  <si>
    <t xml:space="preserve"> - separační textíle PES + PP 300 g/m2</t>
  </si>
  <si>
    <t xml:space="preserve"> - tepelná izolace z PIR desek, oboustranný černý hliník, lambda 0,022 Wm-1K-1  tl. 60 mm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</si>
</sst>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#,##0.00\ &quot;Kč&quot;"/>
    <numFmt numFmtId="168" formatCode="#,##0.00000"/>
    <numFmt numFmtId="169" formatCode="[$-F800]dddd\,\ mmmm\ dd\,\ yyyy"/>
    <numFmt numFmtId="170" formatCode="0&quot; měsíců&quot;"/>
    <numFmt numFmtId="171" formatCode="[$-405]d\.\ mmmm\ yyyy"/>
    <numFmt numFmtId="172" formatCode="_-* #,##0.0\ &quot;Kč&quot;_-;\-* #,##0.0\ &quot;Kč&quot;_-;_-* &quot;-&quot;??\ &quot;Kč&quot;_-;_-@_-"/>
    <numFmt numFmtId="173" formatCode="0.0%"/>
    <numFmt numFmtId="174" formatCode="0.000"/>
    <numFmt numFmtId="175" formatCode="#,##0.00&quot; Kč/m&quot;"/>
    <numFmt numFmtId="176" formatCode="#,##0.00&quot; Kč/ks&quot;"/>
    <numFmt numFmtId="177" formatCode="#,##0.000"/>
    <numFmt numFmtId="178" formatCode="#,##0.00&quot; m&quot;"/>
    <numFmt numFmtId="179" formatCode="#,##0.00&quot; m2&quot;"/>
    <numFmt numFmtId="180" formatCode="#,##0.00&quot; m3&quot;"/>
    <numFmt numFmtId="181" formatCode="#,##0.0000"/>
    <numFmt numFmtId="182" formatCode="#,##0.00&quot; Kč/m2&quot;"/>
    <numFmt numFmtId="183" formatCode="0.0"/>
    <numFmt numFmtId="184" formatCode="0.0000"/>
    <numFmt numFmtId="185" formatCode="_-* #,##0.0\ &quot;Kč&quot;_-;\-* #,##0.0\ &quot;Kč&quot;_-;_-* &quot;-&quot;?\ &quot;Kč&quot;_-;_-@_-"/>
    <numFmt numFmtId="186" formatCode="0.000000"/>
    <numFmt numFmtId="187" formatCode="[$-405]dddd\ 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[$€-2]\ #\ ##,000_);[Red]\([$€-2]\ #\ ##,000\)"/>
  </numFmts>
  <fonts count="6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"/>
      <family val="2"/>
    </font>
    <font>
      <sz val="14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name val="Arial CE"/>
      <family val="2"/>
    </font>
    <font>
      <sz val="10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6"/>
      <name val="Arial CE"/>
      <family val="0"/>
    </font>
    <font>
      <i/>
      <sz val="11"/>
      <name val="Arial CE"/>
      <family val="0"/>
    </font>
    <font>
      <sz val="10"/>
      <color indexed="9"/>
      <name val="Arial CE"/>
      <family val="2"/>
    </font>
    <font>
      <sz val="8"/>
      <color indexed="9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0"/>
      <color indexed="17"/>
      <name val="Arial CE"/>
      <family val="0"/>
    </font>
    <font>
      <b/>
      <sz val="10"/>
      <color indexed="10"/>
      <name val="Arial CE"/>
      <family val="0"/>
    </font>
    <font>
      <sz val="8"/>
      <color indexed="17"/>
      <name val="Arial CE"/>
      <family val="0"/>
    </font>
    <font>
      <sz val="10"/>
      <color indexed="53"/>
      <name val="Arial CE"/>
      <family val="0"/>
    </font>
    <font>
      <b/>
      <sz val="10"/>
      <color indexed="36"/>
      <name val="Arial CE"/>
      <family val="0"/>
    </font>
    <font>
      <b/>
      <u val="single"/>
      <sz val="10"/>
      <color indexed="36"/>
      <name val="Arial CE"/>
      <family val="0"/>
    </font>
    <font>
      <b/>
      <sz val="10"/>
      <color indexed="17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30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 CE"/>
      <family val="0"/>
    </font>
    <font>
      <sz val="11"/>
      <color indexed="10"/>
      <name val="Arial CE"/>
      <family val="0"/>
    </font>
    <font>
      <sz val="8"/>
      <color indexed="30"/>
      <name val="Arial CE"/>
      <family val="0"/>
    </font>
    <font>
      <sz val="10"/>
      <color rgb="FF00B050"/>
      <name val="Arial CE"/>
      <family val="0"/>
    </font>
    <font>
      <b/>
      <sz val="10"/>
      <color rgb="FFFF0000"/>
      <name val="Arial CE"/>
      <family val="0"/>
    </font>
    <font>
      <sz val="8"/>
      <color rgb="FF00B050"/>
      <name val="Arial CE"/>
      <family val="0"/>
    </font>
    <font>
      <sz val="10"/>
      <color theme="9" tint="-0.24997000396251678"/>
      <name val="Arial CE"/>
      <family val="0"/>
    </font>
    <font>
      <b/>
      <sz val="10"/>
      <color rgb="FF7030A0"/>
      <name val="Arial CE"/>
      <family val="0"/>
    </font>
    <font>
      <b/>
      <u val="single"/>
      <sz val="10"/>
      <color rgb="FF7030A0"/>
      <name val="Arial CE"/>
      <family val="0"/>
    </font>
    <font>
      <b/>
      <sz val="10"/>
      <color rgb="FF00B050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0070C0"/>
      <name val="Arial CE"/>
      <family val="0"/>
    </font>
    <font>
      <sz val="8"/>
      <color rgb="FFFF0000"/>
      <name val="Arial"/>
      <family val="2"/>
    </font>
    <font>
      <b/>
      <sz val="8"/>
      <color rgb="FFFF0000"/>
      <name val="Arial CE"/>
      <family val="0"/>
    </font>
    <font>
      <sz val="11"/>
      <color rgb="FFFF0000"/>
      <name val="Arial CE"/>
      <family val="0"/>
    </font>
    <font>
      <sz val="8"/>
      <color rgb="FF0070C0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9" fillId="0" borderId="0">
      <alignment/>
      <protection/>
    </xf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 horizontal="center"/>
    </xf>
    <xf numFmtId="4" fontId="0" fillId="24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4" fontId="4" fillId="24" borderId="0" xfId="0" applyNumberFormat="1" applyFont="1" applyFill="1" applyBorder="1" applyAlignment="1">
      <alignment horizontal="right" wrapText="1"/>
    </xf>
    <xf numFmtId="0" fontId="4" fillId="0" borderId="10" xfId="58" applyNumberFormat="1" applyFont="1" applyFill="1" applyBorder="1" applyAlignment="1">
      <alignment horizontal="center" shrinkToFit="1"/>
      <protection/>
    </xf>
    <xf numFmtId="0" fontId="4" fillId="0" borderId="11" xfId="58" applyFont="1" applyFill="1" applyBorder="1" applyAlignment="1">
      <alignment/>
      <protection/>
    </xf>
    <xf numFmtId="49" fontId="4" fillId="0" borderId="11" xfId="58" applyNumberFormat="1" applyFont="1" applyFill="1" applyBorder="1" applyAlignment="1">
      <alignment horizontal="center" shrinkToFit="1"/>
      <protection/>
    </xf>
    <xf numFmtId="4" fontId="4" fillId="0" borderId="11" xfId="58" applyNumberFormat="1" applyFont="1" applyFill="1" applyBorder="1" applyAlignment="1">
      <alignment horizontal="right"/>
      <protection/>
    </xf>
    <xf numFmtId="4" fontId="4" fillId="0" borderId="11" xfId="58" applyNumberFormat="1" applyFont="1" applyFill="1" applyBorder="1" applyAlignment="1">
      <alignment/>
      <protection/>
    </xf>
    <xf numFmtId="168" fontId="4" fillId="0" borderId="11" xfId="58" applyNumberFormat="1" applyFont="1" applyFill="1" applyBorder="1" applyAlignment="1">
      <alignment/>
      <protection/>
    </xf>
    <xf numFmtId="168" fontId="4" fillId="0" borderId="12" xfId="58" applyNumberFormat="1" applyFont="1" applyFill="1" applyBorder="1" applyAlignment="1">
      <alignment/>
      <protection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 wrapText="1"/>
    </xf>
    <xf numFmtId="0" fontId="6" fillId="24" borderId="14" xfId="0" applyFont="1" applyFill="1" applyBorder="1" applyAlignment="1">
      <alignment horizontal="center" wrapText="1"/>
    </xf>
    <xf numFmtId="4" fontId="6" fillId="24" borderId="14" xfId="0" applyNumberFormat="1" applyFont="1" applyFill="1" applyBorder="1" applyAlignment="1">
      <alignment horizontal="right" wrapText="1"/>
    </xf>
    <xf numFmtId="0" fontId="6" fillId="24" borderId="14" xfId="0" applyFont="1" applyFill="1" applyBorder="1" applyAlignment="1">
      <alignment/>
    </xf>
    <xf numFmtId="168" fontId="6" fillId="24" borderId="15" xfId="0" applyNumberFormat="1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right" wrapText="1"/>
    </xf>
    <xf numFmtId="0" fontId="5" fillId="25" borderId="2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5" borderId="0" xfId="0" applyFont="1" applyFill="1" applyBorder="1" applyAlignment="1">
      <alignment wrapText="1"/>
    </xf>
    <xf numFmtId="0" fontId="5" fillId="25" borderId="0" xfId="0" applyFont="1" applyFill="1" applyBorder="1" applyAlignment="1">
      <alignment horizontal="center" wrapText="1"/>
    </xf>
    <xf numFmtId="4" fontId="5" fillId="25" borderId="0" xfId="0" applyNumberFormat="1" applyFont="1" applyFill="1" applyBorder="1" applyAlignment="1">
      <alignment/>
    </xf>
    <xf numFmtId="4" fontId="5" fillId="25" borderId="0" xfId="0" applyNumberFormat="1" applyFont="1" applyFill="1" applyBorder="1" applyAlignment="1">
      <alignment horizontal="right" wrapText="1"/>
    </xf>
    <xf numFmtId="0" fontId="5" fillId="25" borderId="13" xfId="0" applyFont="1" applyFill="1" applyBorder="1" applyAlignment="1">
      <alignment/>
    </xf>
    <xf numFmtId="0" fontId="5" fillId="25" borderId="14" xfId="0" applyFont="1" applyFill="1" applyBorder="1" applyAlignment="1">
      <alignment/>
    </xf>
    <xf numFmtId="0" fontId="5" fillId="25" borderId="14" xfId="0" applyFont="1" applyFill="1" applyBorder="1" applyAlignment="1">
      <alignment wrapText="1"/>
    </xf>
    <xf numFmtId="0" fontId="5" fillId="25" borderId="14" xfId="0" applyFont="1" applyFill="1" applyBorder="1" applyAlignment="1">
      <alignment horizontal="center" wrapText="1"/>
    </xf>
    <xf numFmtId="4" fontId="5" fillId="25" borderId="14" xfId="0" applyNumberFormat="1" applyFont="1" applyFill="1" applyBorder="1" applyAlignment="1">
      <alignment/>
    </xf>
    <xf numFmtId="4" fontId="5" fillId="25" borderId="14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4" fontId="6" fillId="24" borderId="14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/>
    </xf>
    <xf numFmtId="49" fontId="6" fillId="24" borderId="21" xfId="0" applyNumberFormat="1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 horizontal="center"/>
    </xf>
    <xf numFmtId="0" fontId="6" fillId="24" borderId="24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3" fontId="6" fillId="24" borderId="14" xfId="0" applyNumberFormat="1" applyFont="1" applyFill="1" applyBorder="1" applyAlignment="1">
      <alignment/>
    </xf>
    <xf numFmtId="3" fontId="6" fillId="24" borderId="25" xfId="0" applyNumberFormat="1" applyFont="1" applyFill="1" applyBorder="1" applyAlignment="1">
      <alignment/>
    </xf>
    <xf numFmtId="3" fontId="6" fillId="24" borderId="26" xfId="0" applyNumberFormat="1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29" xfId="0" applyFont="1" applyFill="1" applyBorder="1" applyAlignment="1">
      <alignment horizontal="center"/>
    </xf>
    <xf numFmtId="0" fontId="6" fillId="24" borderId="30" xfId="0" applyFont="1" applyFill="1" applyBorder="1" applyAlignment="1">
      <alignment/>
    </xf>
    <xf numFmtId="0" fontId="6" fillId="24" borderId="30" xfId="0" applyFont="1" applyFill="1" applyBorder="1" applyAlignment="1">
      <alignment/>
    </xf>
    <xf numFmtId="3" fontId="6" fillId="24" borderId="30" xfId="0" applyNumberFormat="1" applyFont="1" applyFill="1" applyBorder="1" applyAlignment="1">
      <alignment horizontal="right"/>
    </xf>
    <xf numFmtId="3" fontId="6" fillId="24" borderId="31" xfId="0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4" fontId="4" fillId="24" borderId="0" xfId="0" applyNumberFormat="1" applyFont="1" applyFill="1" applyBorder="1" applyAlignment="1">
      <alignment/>
    </xf>
    <xf numFmtId="4" fontId="4" fillId="24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24" borderId="10" xfId="0" applyNumberFormat="1" applyFont="1" applyFill="1" applyBorder="1" applyAlignment="1">
      <alignment horizontal="right"/>
    </xf>
    <xf numFmtId="0" fontId="0" fillId="24" borderId="32" xfId="0" applyFont="1" applyFill="1" applyBorder="1" applyAlignment="1">
      <alignment/>
    </xf>
    <xf numFmtId="0" fontId="0" fillId="24" borderId="32" xfId="0" applyFont="1" applyFill="1" applyBorder="1" applyAlignment="1">
      <alignment horizontal="left"/>
    </xf>
    <xf numFmtId="0" fontId="0" fillId="24" borderId="32" xfId="0" applyFont="1" applyFill="1" applyBorder="1" applyAlignment="1">
      <alignment/>
    </xf>
    <xf numFmtId="0" fontId="0" fillId="24" borderId="32" xfId="0" applyFont="1" applyFill="1" applyBorder="1" applyAlignment="1">
      <alignment horizontal="center"/>
    </xf>
    <xf numFmtId="3" fontId="0" fillId="24" borderId="11" xfId="0" applyNumberFormat="1" applyFont="1" applyFill="1" applyBorder="1" applyAlignment="1">
      <alignment/>
    </xf>
    <xf numFmtId="3" fontId="0" fillId="24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24" borderId="28" xfId="0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0" fillId="24" borderId="32" xfId="0" applyFont="1" applyFill="1" applyBorder="1" applyAlignment="1">
      <alignment horizontal="center" wrapText="1"/>
    </xf>
    <xf numFmtId="4" fontId="0" fillId="24" borderId="11" xfId="0" applyNumberFormat="1" applyFont="1" applyFill="1" applyBorder="1" applyAlignment="1">
      <alignment horizontal="right" wrapText="1"/>
    </xf>
    <xf numFmtId="3" fontId="0" fillId="24" borderId="11" xfId="0" applyNumberFormat="1" applyFont="1" applyFill="1" applyBorder="1" applyAlignment="1">
      <alignment horizontal="right" wrapText="1"/>
    </xf>
    <xf numFmtId="1" fontId="0" fillId="24" borderId="33" xfId="0" applyNumberFormat="1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34" xfId="0" applyFont="1" applyFill="1" applyBorder="1" applyAlignment="1">
      <alignment/>
    </xf>
    <xf numFmtId="0" fontId="0" fillId="24" borderId="34" xfId="0" applyFont="1" applyFill="1" applyBorder="1" applyAlignment="1">
      <alignment horizontal="center" wrapText="1"/>
    </xf>
    <xf numFmtId="3" fontId="0" fillId="24" borderId="35" xfId="0" applyNumberFormat="1" applyFont="1" applyFill="1" applyBorder="1" applyAlignment="1">
      <alignment/>
    </xf>
    <xf numFmtId="4" fontId="0" fillId="24" borderId="35" xfId="0" applyNumberFormat="1" applyFont="1" applyFill="1" applyBorder="1" applyAlignment="1">
      <alignment horizontal="right" wrapText="1"/>
    </xf>
    <xf numFmtId="0" fontId="0" fillId="24" borderId="36" xfId="0" applyFon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4" fillId="0" borderId="37" xfId="5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6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1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39" xfId="0" applyFont="1" applyBorder="1" applyAlignment="1" applyProtection="1">
      <alignment horizontal="left" vertical="center"/>
      <protection locked="0"/>
    </xf>
    <xf numFmtId="0" fontId="31" fillId="0" borderId="39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39" xfId="0" applyFont="1" applyBorder="1" applyAlignment="1" applyProtection="1">
      <alignment horizontal="left" vertical="center"/>
      <protection/>
    </xf>
    <xf numFmtId="0" fontId="31" fillId="0" borderId="39" xfId="0" applyFont="1" applyBorder="1" applyAlignment="1" applyProtection="1">
      <alignment horizontal="left" vertical="center"/>
      <protection locked="0"/>
    </xf>
    <xf numFmtId="3" fontId="30" fillId="0" borderId="39" xfId="0" applyNumberFormat="1" applyFont="1" applyBorder="1" applyAlignment="1" applyProtection="1">
      <alignment horizontal="left" vertical="center"/>
      <protection locked="0"/>
    </xf>
    <xf numFmtId="0" fontId="33" fillId="0" borderId="39" xfId="0" applyFont="1" applyBorder="1" applyAlignment="1">
      <alignment vertical="center"/>
    </xf>
    <xf numFmtId="0" fontId="0" fillId="0" borderId="0" xfId="58">
      <alignment/>
      <protection/>
    </xf>
    <xf numFmtId="0" fontId="34" fillId="0" borderId="0" xfId="58" applyFont="1">
      <alignment/>
      <protection/>
    </xf>
    <xf numFmtId="0" fontId="4" fillId="0" borderId="0" xfId="58" applyFont="1" applyAlignment="1">
      <alignment/>
      <protection/>
    </xf>
    <xf numFmtId="0" fontId="0" fillId="0" borderId="0" xfId="0" applyFont="1" applyFill="1" applyAlignment="1">
      <alignment/>
    </xf>
    <xf numFmtId="49" fontId="4" fillId="0" borderId="11" xfId="58" applyNumberFormat="1" applyFont="1" applyFill="1" applyBorder="1" applyAlignment="1">
      <alignment horizontal="left"/>
      <protection/>
    </xf>
    <xf numFmtId="0" fontId="4" fillId="0" borderId="0" xfId="58" applyFont="1" applyFill="1" applyAlignment="1">
      <alignment/>
      <protection/>
    </xf>
    <xf numFmtId="0" fontId="8" fillId="0" borderId="11" xfId="0" applyFont="1" applyFill="1" applyBorder="1" applyAlignment="1">
      <alignment wrapText="1"/>
    </xf>
    <xf numFmtId="0" fontId="8" fillId="0" borderId="11" xfId="59" applyFont="1" applyFill="1" applyBorder="1" applyAlignment="1">
      <alignment wrapText="1"/>
      <protection/>
    </xf>
    <xf numFmtId="0" fontId="0" fillId="0" borderId="0" xfId="59" applyFont="1">
      <alignment/>
      <protection/>
    </xf>
    <xf numFmtId="1" fontId="4" fillId="0" borderId="10" xfId="58" applyNumberFormat="1" applyFont="1" applyFill="1" applyBorder="1" applyAlignment="1">
      <alignment horizontal="center" shrinkToFit="1"/>
      <protection/>
    </xf>
    <xf numFmtId="0" fontId="0" fillId="0" borderId="0" xfId="58" applyFont="1">
      <alignment/>
      <protection/>
    </xf>
    <xf numFmtId="0" fontId="8" fillId="0" borderId="11" xfId="60" applyFont="1" applyFill="1" applyBorder="1" applyAlignment="1">
      <alignment wrapText="1"/>
      <protection/>
    </xf>
    <xf numFmtId="0" fontId="0" fillId="0" borderId="0" xfId="60" applyFont="1">
      <alignment/>
      <protection/>
    </xf>
    <xf numFmtId="0" fontId="0" fillId="0" borderId="0" xfId="58" applyFont="1" applyAlignment="1">
      <alignment horizontal="left"/>
      <protection/>
    </xf>
    <xf numFmtId="0" fontId="3" fillId="24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0" fillId="0" borderId="39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/>
      <protection locked="0"/>
    </xf>
    <xf numFmtId="0" fontId="54" fillId="0" borderId="0" xfId="0" applyFont="1" applyAlignment="1">
      <alignment/>
    </xf>
    <xf numFmtId="0" fontId="55" fillId="0" borderId="0" xfId="58" applyFont="1" applyAlignment="1">
      <alignment/>
      <protection/>
    </xf>
    <xf numFmtId="0" fontId="55" fillId="0" borderId="0" xfId="58" applyFont="1" applyFill="1" applyAlignment="1">
      <alignment/>
      <protection/>
    </xf>
    <xf numFmtId="0" fontId="56" fillId="0" borderId="0" xfId="58" applyFont="1">
      <alignment/>
      <protection/>
    </xf>
    <xf numFmtId="0" fontId="35" fillId="0" borderId="0" xfId="58" applyFont="1" applyAlignment="1">
      <alignment/>
      <protection/>
    </xf>
    <xf numFmtId="0" fontId="0" fillId="26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 horizontal="right" wrapText="1"/>
    </xf>
    <xf numFmtId="168" fontId="6" fillId="0" borderId="15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7" fillId="26" borderId="0" xfId="0" applyFont="1" applyFill="1" applyAlignment="1">
      <alignment/>
    </xf>
    <xf numFmtId="0" fontId="32" fillId="26" borderId="0" xfId="0" applyFont="1" applyFill="1" applyAlignment="1">
      <alignment/>
    </xf>
    <xf numFmtId="0" fontId="32" fillId="0" borderId="0" xfId="0" applyFont="1" applyAlignment="1">
      <alignment/>
    </xf>
    <xf numFmtId="0" fontId="6" fillId="27" borderId="0" xfId="60" applyFont="1" applyFill="1">
      <alignment/>
      <protection/>
    </xf>
    <xf numFmtId="0" fontId="6" fillId="27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60" applyFont="1">
      <alignment/>
      <protection/>
    </xf>
    <xf numFmtId="4" fontId="0" fillId="0" borderId="0" xfId="60" applyNumberFormat="1" applyFont="1">
      <alignment/>
      <protection/>
    </xf>
    <xf numFmtId="0" fontId="0" fillId="27" borderId="0" xfId="60" applyFont="1" applyFill="1">
      <alignment/>
      <protection/>
    </xf>
    <xf numFmtId="0" fontId="54" fillId="0" borderId="0" xfId="0" applyFont="1" applyAlignment="1">
      <alignment horizontal="left"/>
    </xf>
    <xf numFmtId="0" fontId="4" fillId="26" borderId="0" xfId="0" applyFont="1" applyFill="1" applyBorder="1" applyAlignment="1">
      <alignment wrapText="1"/>
    </xf>
    <xf numFmtId="0" fontId="4" fillId="26" borderId="0" xfId="0" applyFont="1" applyFill="1" applyBorder="1" applyAlignment="1">
      <alignment horizontal="center" wrapText="1"/>
    </xf>
    <xf numFmtId="4" fontId="4" fillId="26" borderId="0" xfId="0" applyNumberFormat="1" applyFont="1" applyFill="1" applyBorder="1" applyAlignment="1">
      <alignment/>
    </xf>
    <xf numFmtId="4" fontId="4" fillId="26" borderId="0" xfId="0" applyNumberFormat="1" applyFont="1" applyFill="1" applyBorder="1" applyAlignment="1">
      <alignment horizontal="right" wrapText="1"/>
    </xf>
    <xf numFmtId="0" fontId="36" fillId="0" borderId="0" xfId="0" applyFont="1" applyAlignment="1">
      <alignment/>
    </xf>
    <xf numFmtId="0" fontId="57" fillId="0" borderId="0" xfId="0" applyFont="1" applyAlignment="1">
      <alignment/>
    </xf>
    <xf numFmtId="167" fontId="58" fillId="0" borderId="0" xfId="0" applyNumberFormat="1" applyFont="1" applyAlignment="1">
      <alignment horizontal="center"/>
    </xf>
    <xf numFmtId="0" fontId="0" fillId="27" borderId="0" xfId="60" applyFont="1" applyFill="1">
      <alignment/>
      <protection/>
    </xf>
    <xf numFmtId="0" fontId="54" fillId="27" borderId="0" xfId="0" applyFont="1" applyFill="1" applyAlignment="1">
      <alignment horizontal="left"/>
    </xf>
    <xf numFmtId="0" fontId="57" fillId="27" borderId="0" xfId="0" applyFont="1" applyFill="1" applyAlignment="1">
      <alignment/>
    </xf>
    <xf numFmtId="0" fontId="0" fillId="0" borderId="0" xfId="61" applyFont="1">
      <alignment/>
      <protection/>
    </xf>
    <xf numFmtId="4" fontId="0" fillId="0" borderId="14" xfId="0" applyNumberFormat="1" applyFont="1" applyFill="1" applyBorder="1" applyAlignment="1">
      <alignment horizontal="right" wrapText="1"/>
    </xf>
    <xf numFmtId="1" fontId="4" fillId="0" borderId="10" xfId="58" applyNumberFormat="1" applyFont="1" applyBorder="1" applyAlignment="1">
      <alignment horizontal="center" shrinkToFit="1"/>
      <protection/>
    </xf>
    <xf numFmtId="0" fontId="8" fillId="0" borderId="11" xfId="60" applyFont="1" applyBorder="1" applyAlignment="1">
      <alignment wrapText="1"/>
      <protection/>
    </xf>
    <xf numFmtId="4" fontId="4" fillId="0" borderId="11" xfId="58" applyNumberFormat="1" applyFont="1" applyBorder="1">
      <alignment/>
      <protection/>
    </xf>
    <xf numFmtId="168" fontId="4" fillId="0" borderId="12" xfId="58" applyNumberFormat="1" applyFont="1" applyBorder="1">
      <alignment/>
      <protection/>
    </xf>
    <xf numFmtId="0" fontId="0" fillId="27" borderId="0" xfId="60" applyFill="1">
      <alignment/>
      <protection/>
    </xf>
    <xf numFmtId="49" fontId="4" fillId="0" borderId="11" xfId="58" applyNumberFormat="1" applyFont="1" applyBorder="1" applyAlignment="1">
      <alignment horizontal="left"/>
      <protection/>
    </xf>
    <xf numFmtId="0" fontId="4" fillId="0" borderId="11" xfId="58" applyFont="1" applyBorder="1">
      <alignment/>
      <protection/>
    </xf>
    <xf numFmtId="4" fontId="4" fillId="0" borderId="11" xfId="58" applyNumberFormat="1" applyFont="1" applyBorder="1" applyAlignment="1">
      <alignment horizontal="right"/>
      <protection/>
    </xf>
    <xf numFmtId="168" fontId="4" fillId="0" borderId="11" xfId="58" applyNumberFormat="1" applyFont="1" applyBorder="1">
      <alignment/>
      <protection/>
    </xf>
    <xf numFmtId="0" fontId="8" fillId="0" borderId="11" xfId="61" applyFont="1" applyBorder="1" applyAlignment="1">
      <alignment wrapText="1"/>
      <protection/>
    </xf>
    <xf numFmtId="0" fontId="4" fillId="0" borderId="10" xfId="62" applyFont="1" applyBorder="1" applyAlignment="1">
      <alignment horizontal="center"/>
      <protection/>
    </xf>
    <xf numFmtId="49" fontId="4" fillId="0" borderId="37" xfId="58" applyNumberFormat="1" applyFont="1" applyBorder="1" applyAlignment="1">
      <alignment horizontal="left"/>
      <protection/>
    </xf>
    <xf numFmtId="49" fontId="4" fillId="0" borderId="11" xfId="58" applyNumberFormat="1" applyFont="1" applyBorder="1" applyAlignment="1">
      <alignment horizontal="center" shrinkToFit="1"/>
      <protection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1" fontId="6" fillId="24" borderId="22" xfId="0" applyNumberFormat="1" applyFont="1" applyFill="1" applyBorder="1" applyAlignment="1">
      <alignment horizontal="right"/>
    </xf>
    <xf numFmtId="4" fontId="6" fillId="24" borderId="22" xfId="0" applyNumberFormat="1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4" fillId="0" borderId="11" xfId="58" applyFont="1" applyBorder="1" applyAlignment="1">
      <alignment horizontal="left"/>
      <protection/>
    </xf>
    <xf numFmtId="0" fontId="0" fillId="0" borderId="0" xfId="56">
      <alignment/>
      <protection/>
    </xf>
    <xf numFmtId="1" fontId="4" fillId="0" borderId="40" xfId="58" applyNumberFormat="1" applyFont="1" applyBorder="1" applyAlignment="1">
      <alignment horizontal="center" shrinkToFit="1"/>
      <protection/>
    </xf>
    <xf numFmtId="0" fontId="6" fillId="24" borderId="30" xfId="57" applyFont="1" applyFill="1" applyBorder="1">
      <alignment/>
      <protection/>
    </xf>
    <xf numFmtId="4" fontId="6" fillId="24" borderId="30" xfId="57" applyNumberFormat="1" applyFont="1" applyFill="1" applyBorder="1" applyAlignment="1">
      <alignment wrapText="1"/>
      <protection/>
    </xf>
    <xf numFmtId="0" fontId="6" fillId="24" borderId="14" xfId="57" applyFont="1" applyFill="1" applyBorder="1">
      <alignment/>
      <protection/>
    </xf>
    <xf numFmtId="0" fontId="0" fillId="24" borderId="0" xfId="0" applyFont="1" applyFill="1" applyAlignment="1">
      <alignment/>
    </xf>
    <xf numFmtId="2" fontId="0" fillId="24" borderId="0" xfId="0" applyNumberFormat="1" applyFont="1" applyFill="1" applyAlignment="1">
      <alignment horizontal="center"/>
    </xf>
    <xf numFmtId="4" fontId="0" fillId="24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54" fillId="26" borderId="0" xfId="0" applyFont="1" applyFill="1" applyAlignment="1">
      <alignment/>
    </xf>
    <xf numFmtId="0" fontId="59" fillId="24" borderId="0" xfId="0" applyFont="1" applyFill="1" applyBorder="1" applyAlignment="1">
      <alignment/>
    </xf>
    <xf numFmtId="49" fontId="4" fillId="26" borderId="11" xfId="58" applyNumberFormat="1" applyFont="1" applyFill="1" applyBorder="1" applyAlignment="1">
      <alignment horizontal="left"/>
      <protection/>
    </xf>
    <xf numFmtId="0" fontId="60" fillId="0" borderId="0" xfId="58" applyFont="1">
      <alignment/>
      <protection/>
    </xf>
    <xf numFmtId="0" fontId="61" fillId="0" borderId="0" xfId="0" applyFont="1" applyFill="1" applyAlignment="1">
      <alignment/>
    </xf>
    <xf numFmtId="0" fontId="60" fillId="0" borderId="0" xfId="58" applyFont="1" applyAlignment="1">
      <alignment/>
      <protection/>
    </xf>
    <xf numFmtId="0" fontId="61" fillId="0" borderId="0" xfId="0" applyFont="1" applyAlignment="1">
      <alignment/>
    </xf>
    <xf numFmtId="0" fontId="4" fillId="0" borderId="10" xfId="58" applyFont="1" applyBorder="1" applyAlignment="1">
      <alignment horizontal="center" shrinkToFit="1"/>
      <protection/>
    </xf>
    <xf numFmtId="0" fontId="6" fillId="26" borderId="21" xfId="0" applyFont="1" applyFill="1" applyBorder="1" applyAlignment="1">
      <alignment/>
    </xf>
    <xf numFmtId="0" fontId="6" fillId="26" borderId="22" xfId="0" applyFont="1" applyFill="1" applyBorder="1" applyAlignment="1">
      <alignment/>
    </xf>
    <xf numFmtId="1" fontId="6" fillId="26" borderId="22" xfId="0" applyNumberFormat="1" applyFont="1" applyFill="1" applyBorder="1" applyAlignment="1">
      <alignment horizontal="right"/>
    </xf>
    <xf numFmtId="0" fontId="6" fillId="24" borderId="22" xfId="0" applyFont="1" applyFill="1" applyBorder="1" applyAlignment="1">
      <alignment horizontal="left" indent="1"/>
    </xf>
    <xf numFmtId="4" fontId="6" fillId="26" borderId="22" xfId="0" applyNumberFormat="1" applyFont="1" applyFill="1" applyBorder="1" applyAlignment="1">
      <alignment/>
    </xf>
    <xf numFmtId="0" fontId="6" fillId="26" borderId="38" xfId="0" applyFont="1" applyFill="1" applyBorder="1" applyAlignment="1">
      <alignment/>
    </xf>
    <xf numFmtId="0" fontId="0" fillId="0" borderId="0" xfId="62" applyFont="1">
      <alignment/>
      <protection/>
    </xf>
    <xf numFmtId="0" fontId="6" fillId="26" borderId="13" xfId="0" applyFont="1" applyFill="1" applyBorder="1" applyAlignment="1">
      <alignment/>
    </xf>
    <xf numFmtId="0" fontId="6" fillId="26" borderId="14" xfId="0" applyFont="1" applyFill="1" applyBorder="1" applyAlignment="1">
      <alignment/>
    </xf>
    <xf numFmtId="0" fontId="6" fillId="26" borderId="14" xfId="0" applyFont="1" applyFill="1" applyBorder="1" applyAlignment="1">
      <alignment horizontal="right" wrapText="1"/>
    </xf>
    <xf numFmtId="0" fontId="6" fillId="26" borderId="14" xfId="0" applyFont="1" applyFill="1" applyBorder="1" applyAlignment="1">
      <alignment wrapText="1"/>
    </xf>
    <xf numFmtId="0" fontId="6" fillId="24" borderId="14" xfId="0" applyFont="1" applyFill="1" applyBorder="1" applyAlignment="1">
      <alignment horizontal="left" wrapText="1" indent="1"/>
    </xf>
    <xf numFmtId="4" fontId="6" fillId="26" borderId="14" xfId="0" applyNumberFormat="1" applyFont="1" applyFill="1" applyBorder="1" applyAlignment="1">
      <alignment/>
    </xf>
    <xf numFmtId="4" fontId="6" fillId="26" borderId="14" xfId="0" applyNumberFormat="1" applyFont="1" applyFill="1" applyBorder="1" applyAlignment="1">
      <alignment horizontal="right" wrapText="1"/>
    </xf>
    <xf numFmtId="168" fontId="6" fillId="26" borderId="15" xfId="0" applyNumberFormat="1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0" xfId="0" applyFont="1" applyFill="1" applyAlignment="1">
      <alignment wrapText="1"/>
    </xf>
    <xf numFmtId="0" fontId="4" fillId="26" borderId="0" xfId="0" applyFont="1" applyFill="1" applyAlignment="1">
      <alignment horizontal="center" wrapText="1"/>
    </xf>
    <xf numFmtId="4" fontId="4" fillId="26" borderId="0" xfId="0" applyNumberFormat="1" applyFont="1" applyFill="1" applyAlignment="1">
      <alignment/>
    </xf>
    <xf numFmtId="4" fontId="4" fillId="26" borderId="0" xfId="0" applyNumberFormat="1" applyFont="1" applyFill="1" applyAlignment="1">
      <alignment horizontal="right" wrapText="1"/>
    </xf>
    <xf numFmtId="0" fontId="62" fillId="26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6" applyFont="1">
      <alignment/>
      <protection/>
    </xf>
    <xf numFmtId="4" fontId="60" fillId="0" borderId="11" xfId="58" applyNumberFormat="1" applyFont="1" applyBorder="1" applyAlignment="1">
      <alignment horizontal="right"/>
      <protection/>
    </xf>
    <xf numFmtId="0" fontId="37" fillId="0" borderId="0" xfId="58" applyFont="1">
      <alignment/>
      <protection/>
    </xf>
    <xf numFmtId="4" fontId="63" fillId="26" borderId="11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49" fontId="60" fillId="0" borderId="11" xfId="58" applyNumberFormat="1" applyFont="1" applyBorder="1" applyAlignment="1">
      <alignment horizontal="left"/>
      <protection/>
    </xf>
    <xf numFmtId="0" fontId="64" fillId="0" borderId="0" xfId="58" applyFont="1">
      <alignment/>
      <protection/>
    </xf>
    <xf numFmtId="0" fontId="63" fillId="26" borderId="11" xfId="0" applyFont="1" applyFill="1" applyBorder="1" applyAlignment="1">
      <alignment wrapText="1"/>
    </xf>
    <xf numFmtId="4" fontId="60" fillId="0" borderId="11" xfId="0" applyNumberFormat="1" applyFont="1" applyBorder="1" applyAlignment="1">
      <alignment horizontal="right" wrapText="1"/>
    </xf>
    <xf numFmtId="0" fontId="65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1" fontId="6" fillId="0" borderId="22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Alignment="1">
      <alignment horizontal="left"/>
    </xf>
    <xf numFmtId="0" fontId="4" fillId="27" borderId="0" xfId="58" applyFont="1" applyFill="1" applyAlignment="1">
      <alignment horizontal="left"/>
      <protection/>
    </xf>
    <xf numFmtId="0" fontId="4" fillId="27" borderId="0" xfId="58" applyFont="1" applyFill="1">
      <alignment/>
      <protection/>
    </xf>
    <xf numFmtId="0" fontId="6" fillId="26" borderId="14" xfId="0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4" fillId="26" borderId="0" xfId="0" applyFont="1" applyFill="1" applyAlignment="1">
      <alignment wrapText="1"/>
    </xf>
    <xf numFmtId="0" fontId="4" fillId="26" borderId="0" xfId="0" applyFont="1" applyFill="1" applyAlignment="1">
      <alignment horizontal="center" wrapText="1"/>
    </xf>
    <xf numFmtId="4" fontId="4" fillId="26" borderId="0" xfId="0" applyNumberFormat="1" applyFont="1" applyFill="1" applyAlignment="1">
      <alignment horizontal="right" wrapText="1"/>
    </xf>
    <xf numFmtId="0" fontId="0" fillId="24" borderId="32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1" fillId="0" borderId="39" xfId="36" applyBorder="1" applyAlignment="1" applyProtection="1">
      <alignment horizontal="left" vertical="center"/>
      <protection locked="0"/>
    </xf>
    <xf numFmtId="0" fontId="0" fillId="0" borderId="0" xfId="62">
      <alignment/>
      <protection/>
    </xf>
    <xf numFmtId="0" fontId="0" fillId="0" borderId="0" xfId="60" applyFont="1" applyAlignment="1">
      <alignment horizontal="left"/>
      <protection/>
    </xf>
    <xf numFmtId="49" fontId="60" fillId="0" borderId="37" xfId="58" applyNumberFormat="1" applyFont="1" applyFill="1" applyBorder="1" applyAlignment="1">
      <alignment horizontal="left"/>
      <protection/>
    </xf>
    <xf numFmtId="49" fontId="60" fillId="0" borderId="37" xfId="58" applyNumberFormat="1" applyFont="1" applyBorder="1" applyAlignment="1">
      <alignment horizontal="left"/>
      <protection/>
    </xf>
    <xf numFmtId="0" fontId="4" fillId="24" borderId="10" xfId="63" applyFont="1" applyFill="1" applyBorder="1" applyAlignment="1">
      <alignment horizontal="center"/>
      <protection/>
    </xf>
    <xf numFmtId="0" fontId="4" fillId="26" borderId="11" xfId="58" applyFont="1" applyFill="1" applyBorder="1">
      <alignment/>
      <protection/>
    </xf>
    <xf numFmtId="49" fontId="4" fillId="26" borderId="11" xfId="58" applyNumberFormat="1" applyFont="1" applyFill="1" applyBorder="1" applyAlignment="1">
      <alignment horizontal="center" shrinkToFit="1"/>
      <protection/>
    </xf>
    <xf numFmtId="4" fontId="4" fillId="26" borderId="11" xfId="58" applyNumberFormat="1" applyFont="1" applyFill="1" applyBorder="1" applyAlignment="1">
      <alignment horizontal="right"/>
      <protection/>
    </xf>
    <xf numFmtId="4" fontId="4" fillId="24" borderId="11" xfId="58" applyNumberFormat="1" applyFont="1" applyFill="1" applyBorder="1">
      <alignment/>
      <protection/>
    </xf>
    <xf numFmtId="168" fontId="4" fillId="24" borderId="11" xfId="58" applyNumberFormat="1" applyFont="1" applyFill="1" applyBorder="1">
      <alignment/>
      <protection/>
    </xf>
    <xf numFmtId="168" fontId="4" fillId="24" borderId="12" xfId="58" applyNumberFormat="1" applyFont="1" applyFill="1" applyBorder="1">
      <alignment/>
      <protection/>
    </xf>
    <xf numFmtId="0" fontId="0" fillId="26" borderId="0" xfId="0" applyFont="1" applyFill="1" applyAlignment="1">
      <alignment/>
    </xf>
    <xf numFmtId="2" fontId="0" fillId="26" borderId="0" xfId="0" applyNumberFormat="1" applyFont="1" applyFill="1" applyAlignment="1">
      <alignment horizontal="center"/>
    </xf>
    <xf numFmtId="4" fontId="0" fillId="26" borderId="0" xfId="0" applyNumberFormat="1" applyFont="1" applyFill="1" applyAlignment="1">
      <alignment/>
    </xf>
    <xf numFmtId="0" fontId="4" fillId="0" borderId="0" xfId="58" applyFont="1">
      <alignment/>
      <protection/>
    </xf>
    <xf numFmtId="0" fontId="66" fillId="0" borderId="11" xfId="58" applyFont="1" applyBorder="1" applyAlignment="1">
      <alignment horizontal="left"/>
      <protection/>
    </xf>
    <xf numFmtId="49" fontId="66" fillId="26" borderId="37" xfId="58" applyNumberFormat="1" applyFont="1" applyFill="1" applyBorder="1" applyAlignment="1">
      <alignment horizontal="left"/>
      <protection/>
    </xf>
    <xf numFmtId="0" fontId="4" fillId="26" borderId="11" xfId="0" applyFont="1" applyFill="1" applyBorder="1" applyAlignment="1">
      <alignment wrapText="1"/>
    </xf>
    <xf numFmtId="0" fontId="4" fillId="26" borderId="11" xfId="0" applyFont="1" applyFill="1" applyBorder="1" applyAlignment="1">
      <alignment horizontal="center" wrapText="1"/>
    </xf>
    <xf numFmtId="4" fontId="4" fillId="24" borderId="11" xfId="0" applyNumberFormat="1" applyFont="1" applyFill="1" applyBorder="1" applyAlignment="1">
      <alignment/>
    </xf>
    <xf numFmtId="4" fontId="4" fillId="26" borderId="11" xfId="0" applyNumberFormat="1" applyFont="1" applyFill="1" applyBorder="1" applyAlignment="1">
      <alignment horizontal="right" wrapText="1"/>
    </xf>
    <xf numFmtId="168" fontId="4" fillId="26" borderId="11" xfId="58" applyNumberFormat="1" applyFont="1" applyFill="1" applyBorder="1">
      <alignment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right" wrapText="1"/>
    </xf>
    <xf numFmtId="166" fontId="4" fillId="0" borderId="11" xfId="60" applyNumberFormat="1" applyFont="1" applyFill="1" applyBorder="1">
      <alignment/>
      <protection/>
    </xf>
    <xf numFmtId="0" fontId="8" fillId="26" borderId="11" xfId="0" applyFont="1" applyFill="1" applyBorder="1" applyAlignment="1">
      <alignment wrapText="1"/>
    </xf>
    <xf numFmtId="0" fontId="8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4" fontId="8" fillId="26" borderId="11" xfId="0" applyNumberFormat="1" applyFont="1" applyFill="1" applyBorder="1" applyAlignment="1">
      <alignment horizontal="right"/>
    </xf>
    <xf numFmtId="4" fontId="4" fillId="26" borderId="11" xfId="58" applyNumberFormat="1" applyFont="1" applyFill="1" applyBorder="1">
      <alignment/>
      <protection/>
    </xf>
    <xf numFmtId="166" fontId="4" fillId="26" borderId="11" xfId="0" applyNumberFormat="1" applyFont="1" applyFill="1" applyBorder="1" applyAlignment="1">
      <alignment/>
    </xf>
    <xf numFmtId="168" fontId="4" fillId="26" borderId="12" xfId="58" applyNumberFormat="1" applyFont="1" applyFill="1" applyBorder="1">
      <alignment/>
      <protection/>
    </xf>
    <xf numFmtId="4" fontId="8" fillId="0" borderId="11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60" applyFont="1" applyFill="1" applyBorder="1">
      <alignment/>
      <protection/>
    </xf>
    <xf numFmtId="0" fontId="4" fillId="0" borderId="11" xfId="60" applyFont="1" applyFill="1" applyBorder="1" applyAlignment="1">
      <alignment horizontal="center"/>
      <protection/>
    </xf>
    <xf numFmtId="4" fontId="8" fillId="0" borderId="11" xfId="59" applyNumberFormat="1" applyFont="1" applyFill="1" applyBorder="1" applyAlignment="1">
      <alignment horizontal="right"/>
      <protection/>
    </xf>
    <xf numFmtId="4" fontId="8" fillId="0" borderId="11" xfId="60" applyNumberFormat="1" applyFont="1" applyFill="1" applyBorder="1" applyAlignment="1">
      <alignment horizontal="right" wrapText="1"/>
      <protection/>
    </xf>
    <xf numFmtId="4" fontId="8" fillId="0" borderId="11" xfId="60" applyNumberFormat="1" applyFont="1" applyFill="1" applyBorder="1" applyAlignment="1">
      <alignment horizontal="right"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horizontal="center"/>
      <protection/>
    </xf>
    <xf numFmtId="4" fontId="8" fillId="0" borderId="11" xfId="60" applyNumberFormat="1" applyFont="1" applyBorder="1" applyAlignment="1">
      <alignment horizontal="right"/>
      <protection/>
    </xf>
    <xf numFmtId="4" fontId="8" fillId="0" borderId="11" xfId="60" applyNumberFormat="1" applyFont="1" applyBorder="1" applyAlignment="1">
      <alignment horizontal="right" wrapText="1"/>
      <protection/>
    </xf>
    <xf numFmtId="166" fontId="4" fillId="0" borderId="11" xfId="60" applyNumberFormat="1" applyFont="1" applyBorder="1">
      <alignment/>
      <protection/>
    </xf>
    <xf numFmtId="49" fontId="4" fillId="0" borderId="11" xfId="58" applyNumberFormat="1" applyFont="1" applyBorder="1" applyAlignment="1">
      <alignment horizontal="center"/>
      <protection/>
    </xf>
    <xf numFmtId="0" fontId="4" fillId="0" borderId="11" xfId="60" applyFont="1" applyFill="1" applyBorder="1" applyAlignment="1">
      <alignment wrapText="1"/>
      <protection/>
    </xf>
    <xf numFmtId="2" fontId="4" fillId="0" borderId="11" xfId="60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4" fontId="8" fillId="0" borderId="11" xfId="59" applyNumberFormat="1" applyFont="1" applyFill="1" applyBorder="1" applyAlignment="1">
      <alignment horizontal="right" wrapText="1"/>
      <protection/>
    </xf>
    <xf numFmtId="166" fontId="4" fillId="0" borderId="11" xfId="59" applyNumberFormat="1" applyFont="1" applyFill="1" applyBorder="1">
      <alignment/>
      <protection/>
    </xf>
    <xf numFmtId="0" fontId="4" fillId="0" borderId="11" xfId="61" applyFont="1" applyBorder="1" applyAlignment="1">
      <alignment horizontal="center"/>
      <protection/>
    </xf>
    <xf numFmtId="4" fontId="8" fillId="0" borderId="11" xfId="61" applyNumberFormat="1" applyFont="1" applyBorder="1" applyAlignment="1">
      <alignment horizontal="right"/>
      <protection/>
    </xf>
    <xf numFmtId="4" fontId="4" fillId="0" borderId="11" xfId="61" applyNumberFormat="1" applyFont="1" applyBorder="1" applyAlignment="1">
      <alignment wrapText="1"/>
      <protection/>
    </xf>
    <xf numFmtId="166" fontId="4" fillId="0" borderId="11" xfId="61" applyNumberFormat="1" applyFont="1" applyBorder="1">
      <alignment/>
      <protection/>
    </xf>
    <xf numFmtId="0" fontId="8" fillId="0" borderId="11" xfId="60" applyFont="1" applyBorder="1">
      <alignment/>
      <protection/>
    </xf>
    <xf numFmtId="0" fontId="4" fillId="0" borderId="11" xfId="61" applyFont="1" applyBorder="1" applyAlignment="1">
      <alignment horizontal="center"/>
      <protection/>
    </xf>
    <xf numFmtId="4" fontId="8" fillId="0" borderId="11" xfId="61" applyNumberFormat="1" applyFont="1" applyBorder="1" applyAlignment="1">
      <alignment horizontal="right" wrapText="1"/>
      <protection/>
    </xf>
    <xf numFmtId="0" fontId="4" fillId="0" borderId="11" xfId="60" applyFont="1" applyBorder="1" applyAlignment="1">
      <alignment wrapText="1"/>
      <protection/>
    </xf>
    <xf numFmtId="4" fontId="8" fillId="26" borderId="11" xfId="60" applyNumberFormat="1" applyFont="1" applyFill="1" applyBorder="1" applyAlignment="1">
      <alignment horizontal="right"/>
      <protection/>
    </xf>
    <xf numFmtId="2" fontId="4" fillId="0" borderId="11" xfId="60" applyNumberFormat="1" applyFont="1" applyBorder="1" applyAlignment="1">
      <alignment wrapText="1"/>
      <protection/>
    </xf>
    <xf numFmtId="0" fontId="4" fillId="0" borderId="11" xfId="60" applyFont="1" applyBorder="1" applyAlignment="1">
      <alignment horizontal="center"/>
      <protection/>
    </xf>
    <xf numFmtId="0" fontId="8" fillId="0" borderId="11" xfId="61" applyFont="1" applyBorder="1">
      <alignment/>
      <protection/>
    </xf>
    <xf numFmtId="4" fontId="4" fillId="0" borderId="11" xfId="62" applyNumberFormat="1" applyFont="1" applyBorder="1" applyAlignment="1">
      <alignment horizontal="right" wrapText="1"/>
      <protection/>
    </xf>
    <xf numFmtId="49" fontId="4" fillId="0" borderId="11" xfId="58" applyNumberFormat="1" applyFont="1" applyBorder="1" applyAlignment="1">
      <alignment horizontal="left" indent="1" shrinkToFit="1"/>
      <protection/>
    </xf>
    <xf numFmtId="0" fontId="7" fillId="28" borderId="21" xfId="0" applyFont="1" applyFill="1" applyBorder="1" applyAlignment="1">
      <alignment/>
    </xf>
    <xf numFmtId="0" fontId="7" fillId="28" borderId="22" xfId="0" applyFont="1" applyFill="1" applyBorder="1" applyAlignment="1">
      <alignment/>
    </xf>
    <xf numFmtId="0" fontId="7" fillId="28" borderId="22" xfId="0" applyFont="1" applyFill="1" applyBorder="1" applyAlignment="1">
      <alignment wrapText="1"/>
    </xf>
    <xf numFmtId="0" fontId="7" fillId="28" borderId="22" xfId="0" applyFont="1" applyFill="1" applyBorder="1" applyAlignment="1">
      <alignment horizontal="center" wrapText="1"/>
    </xf>
    <xf numFmtId="4" fontId="7" fillId="28" borderId="22" xfId="0" applyNumberFormat="1" applyFont="1" applyFill="1" applyBorder="1" applyAlignment="1">
      <alignment/>
    </xf>
    <xf numFmtId="4" fontId="7" fillId="28" borderId="22" xfId="0" applyNumberFormat="1" applyFont="1" applyFill="1" applyBorder="1" applyAlignment="1">
      <alignment horizontal="right" wrapText="1"/>
    </xf>
    <xf numFmtId="170" fontId="31" fillId="0" borderId="39" xfId="0" applyNumberFormat="1" applyFont="1" applyFill="1" applyBorder="1" applyAlignment="1" applyProtection="1">
      <alignment horizontal="left" vertical="center"/>
      <protection locked="0"/>
    </xf>
    <xf numFmtId="0" fontId="30" fillId="0" borderId="39" xfId="0" applyFont="1" applyBorder="1" applyAlignment="1">
      <alignment vertical="center" wrapText="1"/>
    </xf>
    <xf numFmtId="0" fontId="30" fillId="0" borderId="39" xfId="0" applyFont="1" applyBorder="1" applyAlignment="1">
      <alignment wrapText="1"/>
    </xf>
    <xf numFmtId="0" fontId="30" fillId="0" borderId="20" xfId="0" applyFont="1" applyBorder="1" applyAlignment="1" quotePrefix="1">
      <alignment horizontal="center" vertical="center"/>
    </xf>
    <xf numFmtId="0" fontId="30" fillId="0" borderId="39" xfId="0" applyFont="1" applyBorder="1" applyAlignment="1" quotePrefix="1">
      <alignment horizontal="center" vertical="center"/>
    </xf>
    <xf numFmtId="0" fontId="3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44" fontId="5" fillId="25" borderId="0" xfId="0" applyNumberFormat="1" applyFont="1" applyFill="1" applyBorder="1" applyAlignment="1">
      <alignment horizontal="right" wrapText="1"/>
    </xf>
    <xf numFmtId="44" fontId="5" fillId="25" borderId="39" xfId="0" applyNumberFormat="1" applyFont="1" applyFill="1" applyBorder="1" applyAlignment="1">
      <alignment horizontal="right" wrapText="1"/>
    </xf>
    <xf numFmtId="167" fontId="5" fillId="25" borderId="14" xfId="0" applyNumberFormat="1" applyFont="1" applyFill="1" applyBorder="1" applyAlignment="1">
      <alignment horizontal="right" wrapText="1"/>
    </xf>
    <xf numFmtId="44" fontId="5" fillId="25" borderId="14" xfId="0" applyNumberFormat="1" applyFont="1" applyFill="1" applyBorder="1" applyAlignment="1">
      <alignment horizontal="right" wrapText="1"/>
    </xf>
    <xf numFmtId="44" fontId="5" fillId="25" borderId="15" xfId="0" applyNumberFormat="1" applyFont="1" applyFill="1" applyBorder="1" applyAlignment="1">
      <alignment horizontal="right" wrapText="1"/>
    </xf>
    <xf numFmtId="3" fontId="0" fillId="24" borderId="41" xfId="0" applyNumberFormat="1" applyFont="1" applyFill="1" applyBorder="1" applyAlignment="1">
      <alignment horizontal="right"/>
    </xf>
    <xf numFmtId="3" fontId="0" fillId="24" borderId="42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horizontal="center"/>
    </xf>
    <xf numFmtId="4" fontId="10" fillId="24" borderId="43" xfId="0" applyNumberFormat="1" applyFont="1" applyFill="1" applyBorder="1" applyAlignment="1">
      <alignment horizontal="center"/>
    </xf>
    <xf numFmtId="4" fontId="10" fillId="24" borderId="44" xfId="0" applyNumberFormat="1" applyFont="1" applyFill="1" applyBorder="1" applyAlignment="1">
      <alignment horizontal="center"/>
    </xf>
    <xf numFmtId="167" fontId="7" fillId="28" borderId="22" xfId="0" applyNumberFormat="1" applyFont="1" applyFill="1" applyBorder="1" applyAlignment="1">
      <alignment horizontal="right" wrapText="1"/>
    </xf>
    <xf numFmtId="167" fontId="7" fillId="28" borderId="38" xfId="0" applyNumberFormat="1" applyFont="1" applyFill="1" applyBorder="1" applyAlignment="1">
      <alignment horizontal="right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Hypertextový odkaz 3" xfId="38"/>
    <cellStyle name="Kontrolní buňka" xfId="39"/>
    <cellStyle name="Currency" xfId="40"/>
    <cellStyle name="Měna 2" xfId="41"/>
    <cellStyle name="Měna 2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2 3" xfId="52"/>
    <cellStyle name="Normální 3" xfId="53"/>
    <cellStyle name="Normální 4" xfId="54"/>
    <cellStyle name="Normální 5" xfId="55"/>
    <cellStyle name="normální_Ceník RTS 2003-PSV-A" xfId="56"/>
    <cellStyle name="normální_CN 088-06-D Obytný soubor Dubeček - objekt B vazníky_291-11-A BD Prokopa Holého Uherské Hradiště-střecha" xfId="57"/>
    <cellStyle name="normální_POL.XLS" xfId="58"/>
    <cellStyle name="normální_RTS 2003-PSV-materiály" xfId="59"/>
    <cellStyle name="normální_RTS 2003-PSV-materiály 2" xfId="60"/>
    <cellStyle name="normální_RTS 2003-PSV-materiály 2 2" xfId="61"/>
    <cellStyle name="normální_RTS 2003-PSV-montáže" xfId="62"/>
    <cellStyle name="normální_RTS 2003-PSV-montáže 2" xfId="63"/>
    <cellStyle name="Followed Hyperlink" xfId="64"/>
    <cellStyle name="Poznámka" xfId="65"/>
    <cellStyle name="Percent" xfId="66"/>
    <cellStyle name="Procenta 2" xfId="67"/>
    <cellStyle name="Procenta 2 2" xfId="68"/>
    <cellStyle name="Propojená buňka" xfId="69"/>
    <cellStyle name="Správně" xfId="70"/>
    <cellStyle name="Styl 1" xfId="71"/>
    <cellStyle name="Špatně" xfId="72"/>
    <cellStyle name="Text upozornění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3/151_03/RD%20&#269;.p.%2088,%20Vrac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4/009_04/CN%20009-04-B%20DPS%20-%20roz&#353;&#237;&#345;en&#237;,%20Kyjov%20-%20podklad%20ke%20SOD,%20SP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erver/2003/029_03/Se&#353;i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7500\izolmont%20cz\Users\Uzivatel\Desktop\IZOLMONT%20CZ\kryc&#237;%20list%20MORA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owssvr(1)"/>
      <sheetName val="List1"/>
      <sheetName val="Helios Orange - Přijaté faktury"/>
      <sheetName val="List2"/>
      <sheetName val="List3"/>
      <sheetName val="položkový rozpočet - eura"/>
      <sheetName val="Helios Orange - Vydané faktury"/>
      <sheetName val="Helios Orange - Výdejky"/>
    </sheetNames>
    <sheetDataSet>
      <sheetData sheetId="0">
        <row r="6">
          <cell r="C6" t="str">
            <v>BD Hutník 1447-54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klemp. Vracov"/>
      <sheetName val="TiZ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ožkový rozpočet"/>
      <sheetName val="krytina F"/>
      <sheetName val="krytina G"/>
      <sheetName val="SPP 03-2004"/>
      <sheetName val="SPP 04-2004"/>
      <sheetName val="neprovedeno"/>
      <sheetName val="krytina H"/>
      <sheetName val="krytina H 2"/>
      <sheetName val="SPP 04-2004 fakturováno"/>
      <sheetName val="nevyfakturová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ýkaz výměr"/>
      <sheetName val="výpis řeziva"/>
      <sheetName val="krycí list MORAVA"/>
      <sheetName val="položkový rozpočet"/>
      <sheetName val="klempíř"/>
      <sheetName val="klempíř STŘÍŠKY"/>
      <sheetName val="krycí list MORAV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showGridLines="0" view="pageBreakPreview" zoomScaleSheetLayoutView="100" zoomScalePageLayoutView="0" workbookViewId="0" topLeftCell="A1">
      <selection activeCell="E8" sqref="E8:F8"/>
    </sheetView>
  </sheetViews>
  <sheetFormatPr defaultColWidth="9.00390625" defaultRowHeight="12.75"/>
  <cols>
    <col min="1" max="1" width="2.00390625" style="99" customWidth="1"/>
    <col min="2" max="2" width="18.25390625" style="99" customWidth="1"/>
    <col min="3" max="3" width="26.125" style="99" customWidth="1"/>
    <col min="4" max="4" width="3.75390625" style="99" customWidth="1"/>
    <col min="5" max="5" width="2.00390625" style="99" customWidth="1"/>
    <col min="6" max="6" width="43.625" style="99" customWidth="1"/>
    <col min="7" max="8" width="9.125" style="99" customWidth="1"/>
    <col min="9" max="9" width="9.125" style="99" hidden="1" customWidth="1"/>
    <col min="10" max="16384" width="9.125" style="99" customWidth="1"/>
  </cols>
  <sheetData>
    <row r="1" spans="1:7" ht="9.75" customHeight="1">
      <c r="A1" s="103"/>
      <c r="B1" s="104"/>
      <c r="C1" s="104"/>
      <c r="D1" s="104"/>
      <c r="E1" s="104"/>
      <c r="F1" s="105"/>
      <c r="G1" s="98"/>
    </row>
    <row r="2" spans="1:7" ht="19.5" customHeight="1">
      <c r="A2" s="106"/>
      <c r="B2" s="107" t="s">
        <v>45</v>
      </c>
      <c r="C2" s="346" t="s">
        <v>114</v>
      </c>
      <c r="D2" s="347"/>
      <c r="E2" s="347"/>
      <c r="F2" s="348"/>
      <c r="G2" s="98"/>
    </row>
    <row r="3" spans="1:7" ht="19.5" customHeight="1">
      <c r="A3" s="106"/>
      <c r="B3" s="107" t="s">
        <v>46</v>
      </c>
      <c r="C3" s="349" t="s">
        <v>164</v>
      </c>
      <c r="D3" s="350"/>
      <c r="E3" s="350"/>
      <c r="F3" s="351"/>
      <c r="G3" s="98"/>
    </row>
    <row r="4" spans="1:7" ht="19.5" customHeight="1">
      <c r="A4" s="106"/>
      <c r="B4" s="107" t="s">
        <v>47</v>
      </c>
      <c r="C4" s="352" t="s">
        <v>165</v>
      </c>
      <c r="D4" s="353"/>
      <c r="E4" s="353"/>
      <c r="F4" s="354"/>
      <c r="G4" s="98"/>
    </row>
    <row r="5" spans="1:7" ht="19.5" customHeight="1">
      <c r="A5" s="106"/>
      <c r="B5" s="107" t="s">
        <v>48</v>
      </c>
      <c r="C5" s="349" t="s">
        <v>166</v>
      </c>
      <c r="D5" s="350"/>
      <c r="E5" s="350"/>
      <c r="F5" s="351"/>
      <c r="G5" s="98"/>
    </row>
    <row r="6" spans="1:7" ht="9.75" customHeight="1">
      <c r="A6" s="108"/>
      <c r="B6" s="100"/>
      <c r="C6" s="100"/>
      <c r="D6" s="100"/>
      <c r="E6" s="100"/>
      <c r="F6" s="109"/>
      <c r="G6" s="98"/>
    </row>
    <row r="7" spans="1:7" ht="24.75" customHeight="1">
      <c r="A7" s="98"/>
      <c r="B7" s="98"/>
      <c r="C7" s="98"/>
      <c r="D7" s="98"/>
      <c r="E7" s="98"/>
      <c r="F7" s="98"/>
      <c r="G7" s="98"/>
    </row>
    <row r="8" spans="1:7" ht="19.5" customHeight="1">
      <c r="A8" s="355" t="s">
        <v>49</v>
      </c>
      <c r="B8" s="355"/>
      <c r="C8" s="355"/>
      <c r="D8" s="110"/>
      <c r="E8" s="355" t="s">
        <v>50</v>
      </c>
      <c r="F8" s="355"/>
      <c r="G8" s="98"/>
    </row>
    <row r="9" spans="1:7" ht="19.5" customHeight="1">
      <c r="A9" s="98"/>
      <c r="B9" s="98"/>
      <c r="C9" s="98"/>
      <c r="D9" s="98"/>
      <c r="E9" s="98"/>
      <c r="F9" s="98"/>
      <c r="G9" s="98"/>
    </row>
    <row r="10" spans="1:7" ht="9.75" customHeight="1">
      <c r="A10" s="103"/>
      <c r="B10" s="104"/>
      <c r="C10" s="105"/>
      <c r="D10" s="101"/>
      <c r="E10" s="103"/>
      <c r="F10" s="105"/>
      <c r="G10" s="98"/>
    </row>
    <row r="11" spans="1:7" ht="19.5" customHeight="1">
      <c r="A11" s="106"/>
      <c r="B11" s="101" t="s">
        <v>51</v>
      </c>
      <c r="C11" s="111"/>
      <c r="D11" s="101"/>
      <c r="E11" s="106"/>
      <c r="F11" s="112"/>
      <c r="G11" s="98"/>
    </row>
    <row r="12" spans="1:7" ht="19.5" customHeight="1">
      <c r="A12" s="106"/>
      <c r="B12" s="135"/>
      <c r="C12" s="111"/>
      <c r="D12" s="101"/>
      <c r="E12" s="106"/>
      <c r="F12" s="112"/>
      <c r="G12" s="98"/>
    </row>
    <row r="13" spans="1:7" ht="19.5" customHeight="1">
      <c r="A13" s="106"/>
      <c r="B13" s="101" t="s">
        <v>52</v>
      </c>
      <c r="C13" s="111"/>
      <c r="D13" s="101"/>
      <c r="E13" s="106"/>
      <c r="F13" s="112"/>
      <c r="G13" s="98"/>
    </row>
    <row r="14" spans="1:7" ht="19.5" customHeight="1">
      <c r="A14" s="106"/>
      <c r="B14" s="101" t="s">
        <v>53</v>
      </c>
      <c r="C14" s="111"/>
      <c r="D14" s="101"/>
      <c r="E14" s="106"/>
      <c r="F14" s="113"/>
      <c r="G14" s="98"/>
    </row>
    <row r="15" spans="1:7" ht="19.5" customHeight="1">
      <c r="A15" s="106"/>
      <c r="B15" s="101"/>
      <c r="C15" s="114"/>
      <c r="D15" s="101"/>
      <c r="E15" s="106"/>
      <c r="F15" s="113"/>
      <c r="G15" s="98"/>
    </row>
    <row r="16" spans="1:7" ht="19.5" customHeight="1">
      <c r="A16" s="106"/>
      <c r="B16" s="107" t="s">
        <v>54</v>
      </c>
      <c r="C16" s="115"/>
      <c r="D16" s="101"/>
      <c r="E16" s="106"/>
      <c r="F16" s="113"/>
      <c r="G16" s="98"/>
    </row>
    <row r="17" spans="1:7" ht="19.5" customHeight="1">
      <c r="A17" s="106"/>
      <c r="B17" s="101" t="s">
        <v>55</v>
      </c>
      <c r="C17" s="116"/>
      <c r="D17" s="101"/>
      <c r="E17" s="106"/>
      <c r="F17" s="113"/>
      <c r="G17" s="98"/>
    </row>
    <row r="18" spans="1:7" ht="19.5" customHeight="1">
      <c r="A18" s="106"/>
      <c r="B18" s="101"/>
      <c r="C18" s="114"/>
      <c r="D18" s="101"/>
      <c r="E18" s="106"/>
      <c r="F18" s="113"/>
      <c r="G18" s="98"/>
    </row>
    <row r="19" spans="1:7" ht="19.5" customHeight="1">
      <c r="A19" s="106"/>
      <c r="B19" s="101" t="s">
        <v>56</v>
      </c>
      <c r="C19" s="116"/>
      <c r="D19" s="101"/>
      <c r="E19" s="106"/>
      <c r="F19" s="113"/>
      <c r="G19" s="98"/>
    </row>
    <row r="20" spans="1:7" ht="19.5" customHeight="1">
      <c r="A20" s="106"/>
      <c r="B20" s="101" t="s">
        <v>57</v>
      </c>
      <c r="C20" s="116"/>
      <c r="D20" s="101"/>
      <c r="E20" s="106"/>
      <c r="F20" s="113"/>
      <c r="G20" s="98"/>
    </row>
    <row r="21" spans="1:7" ht="19.5" customHeight="1">
      <c r="A21" s="106"/>
      <c r="B21" s="101" t="s">
        <v>58</v>
      </c>
      <c r="C21" s="265"/>
      <c r="D21" s="101"/>
      <c r="E21" s="106"/>
      <c r="F21" s="113"/>
      <c r="G21" s="98"/>
    </row>
    <row r="22" spans="1:7" ht="19.5" customHeight="1">
      <c r="A22" s="106"/>
      <c r="B22" s="101" t="s">
        <v>59</v>
      </c>
      <c r="C22" s="134"/>
      <c r="D22" s="101"/>
      <c r="E22" s="106"/>
      <c r="F22" s="113"/>
      <c r="G22" s="98"/>
    </row>
    <row r="23" spans="1:7" ht="19.5" customHeight="1">
      <c r="A23" s="106"/>
      <c r="B23" s="101" t="s">
        <v>60</v>
      </c>
      <c r="C23" s="111"/>
      <c r="D23" s="101"/>
      <c r="E23" s="106"/>
      <c r="F23" s="342"/>
      <c r="G23" s="98"/>
    </row>
    <row r="24" spans="1:7" ht="19.5" customHeight="1">
      <c r="A24" s="106"/>
      <c r="B24" s="101" t="s">
        <v>61</v>
      </c>
      <c r="C24" s="111"/>
      <c r="D24" s="101"/>
      <c r="E24" s="106"/>
      <c r="F24" s="343"/>
      <c r="G24" s="98"/>
    </row>
    <row r="25" spans="1:7" ht="9.75" customHeight="1">
      <c r="A25" s="108"/>
      <c r="B25" s="100"/>
      <c r="C25" s="109"/>
      <c r="D25" s="101"/>
      <c r="E25" s="106"/>
      <c r="F25" s="113"/>
      <c r="G25" s="98"/>
    </row>
    <row r="26" spans="1:7" ht="19.5" customHeight="1">
      <c r="A26" s="101"/>
      <c r="B26" s="101"/>
      <c r="C26" s="101"/>
      <c r="D26" s="101"/>
      <c r="E26" s="344"/>
      <c r="F26" s="345"/>
      <c r="G26" s="98"/>
    </row>
    <row r="27" spans="1:7" ht="9.75" customHeight="1">
      <c r="A27" s="103"/>
      <c r="B27" s="104"/>
      <c r="C27" s="105"/>
      <c r="D27" s="101"/>
      <c r="E27" s="106"/>
      <c r="F27" s="113"/>
      <c r="G27" s="98"/>
    </row>
    <row r="28" spans="1:7" ht="19.5" customHeight="1">
      <c r="A28" s="106"/>
      <c r="B28" s="264" t="s">
        <v>62</v>
      </c>
      <c r="C28" s="341">
        <v>120</v>
      </c>
      <c r="D28" s="101"/>
      <c r="E28" s="106"/>
      <c r="F28" s="117"/>
      <c r="G28" s="98"/>
    </row>
    <row r="29" spans="1:7" ht="19.5" customHeight="1">
      <c r="A29" s="101"/>
      <c r="B29" s="101"/>
      <c r="C29" s="101"/>
      <c r="D29" s="101"/>
      <c r="E29" s="101"/>
      <c r="F29" s="101"/>
      <c r="G29" s="98"/>
    </row>
    <row r="30" spans="1:7" ht="19.5" customHeight="1">
      <c r="A30" s="101"/>
      <c r="B30" s="101"/>
      <c r="C30" s="101"/>
      <c r="D30" s="101"/>
      <c r="E30" s="101"/>
      <c r="F30" s="101"/>
      <c r="G30" s="98"/>
    </row>
    <row r="31" spans="1:7" ht="19.5" customHeight="1">
      <c r="A31" s="101"/>
      <c r="B31" s="101"/>
      <c r="C31" s="101"/>
      <c r="D31" s="101"/>
      <c r="E31" s="101"/>
      <c r="F31" s="101"/>
      <c r="G31" s="98"/>
    </row>
    <row r="32" spans="1:7" ht="19.5" customHeight="1">
      <c r="A32" s="101"/>
      <c r="B32" s="101"/>
      <c r="C32" s="101"/>
      <c r="D32" s="101"/>
      <c r="E32" s="101"/>
      <c r="F32" s="101"/>
      <c r="G32" s="98"/>
    </row>
    <row r="33" spans="1:7" ht="19.5" customHeight="1">
      <c r="A33" s="101"/>
      <c r="B33" s="101"/>
      <c r="C33" s="101"/>
      <c r="D33" s="101"/>
      <c r="E33" s="101"/>
      <c r="F33" s="101"/>
      <c r="G33" s="98"/>
    </row>
    <row r="34" spans="1:7" ht="19.5" customHeight="1">
      <c r="A34" s="101"/>
      <c r="B34" s="101"/>
      <c r="C34" s="101"/>
      <c r="D34" s="101"/>
      <c r="E34" s="101"/>
      <c r="F34" s="101"/>
      <c r="G34" s="98"/>
    </row>
    <row r="35" spans="1:7" ht="19.5" customHeight="1">
      <c r="A35" s="101"/>
      <c r="B35" s="101"/>
      <c r="C35" s="101"/>
      <c r="D35" s="101"/>
      <c r="E35" s="101"/>
      <c r="F35" s="101"/>
      <c r="G35" s="98"/>
    </row>
    <row r="36" spans="1:7" ht="19.5" customHeight="1">
      <c r="A36" s="101"/>
      <c r="B36" s="101"/>
      <c r="C36" s="101"/>
      <c r="D36" s="101"/>
      <c r="E36" s="101"/>
      <c r="F36" s="101"/>
      <c r="G36" s="98"/>
    </row>
    <row r="37" spans="1:7" ht="19.5" customHeight="1">
      <c r="A37" s="101"/>
      <c r="B37" s="101"/>
      <c r="C37" s="101"/>
      <c r="D37" s="101"/>
      <c r="E37" s="101"/>
      <c r="F37" s="101"/>
      <c r="G37" s="98"/>
    </row>
    <row r="38" spans="1:6" ht="19.5" customHeight="1">
      <c r="A38" s="102"/>
      <c r="B38" s="102"/>
      <c r="C38" s="102"/>
      <c r="D38" s="102"/>
      <c r="E38" s="102"/>
      <c r="F38" s="102"/>
    </row>
    <row r="39" spans="1:6" ht="19.5" customHeight="1">
      <c r="A39" s="102"/>
      <c r="B39" s="102"/>
      <c r="C39" s="102"/>
      <c r="D39" s="102"/>
      <c r="E39" s="102"/>
      <c r="F39" s="102"/>
    </row>
    <row r="40" spans="1:6" ht="14.25">
      <c r="A40" s="102"/>
      <c r="B40" s="102"/>
      <c r="C40" s="102"/>
      <c r="D40" s="102"/>
      <c r="E40" s="102"/>
      <c r="F40" s="102"/>
    </row>
    <row r="41" spans="1:6" ht="14.25">
      <c r="A41" s="102"/>
      <c r="B41" s="102"/>
      <c r="C41" s="102"/>
      <c r="D41" s="102"/>
      <c r="E41" s="102"/>
      <c r="F41" s="102"/>
    </row>
    <row r="42" spans="1:6" ht="14.25">
      <c r="A42" s="102"/>
      <c r="B42" s="102"/>
      <c r="C42" s="102"/>
      <c r="D42" s="102"/>
      <c r="E42" s="102"/>
      <c r="F42" s="102"/>
    </row>
    <row r="43" spans="1:6" ht="14.25">
      <c r="A43" s="102"/>
      <c r="B43" s="102"/>
      <c r="C43" s="102"/>
      <c r="D43" s="102"/>
      <c r="E43" s="102"/>
      <c r="F43" s="102"/>
    </row>
    <row r="44" spans="1:6" ht="14.25">
      <c r="A44" s="102"/>
      <c r="B44" s="102"/>
      <c r="C44" s="102"/>
      <c r="D44" s="102"/>
      <c r="E44" s="102"/>
      <c r="F44" s="102"/>
    </row>
    <row r="45" spans="1:6" ht="14.25">
      <c r="A45" s="102"/>
      <c r="B45" s="102"/>
      <c r="C45" s="102"/>
      <c r="D45" s="102"/>
      <c r="E45" s="102"/>
      <c r="F45" s="102"/>
    </row>
    <row r="46" spans="1:6" ht="14.25">
      <c r="A46" s="102"/>
      <c r="B46" s="102"/>
      <c r="C46" s="102"/>
      <c r="D46" s="102"/>
      <c r="E46" s="102"/>
      <c r="F46" s="102"/>
    </row>
    <row r="51" spans="1:6" ht="14.25">
      <c r="A51" s="99">
        <f>C39</f>
        <v>0</v>
      </c>
      <c r="C51" s="99">
        <f>D39</f>
        <v>0</v>
      </c>
      <c r="F51" s="99">
        <v>0</v>
      </c>
    </row>
    <row r="52" ht="14.25">
      <c r="F52" s="99">
        <f>SUM(F47:F51)</f>
        <v>0</v>
      </c>
    </row>
  </sheetData>
  <sheetProtection/>
  <mergeCells count="8">
    <mergeCell ref="F23:F24"/>
    <mergeCell ref="E26:F26"/>
    <mergeCell ref="C2:F2"/>
    <mergeCell ref="C3:F3"/>
    <mergeCell ref="C4:F4"/>
    <mergeCell ref="C5:F5"/>
    <mergeCell ref="A8:C8"/>
    <mergeCell ref="E8:F8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6"/>
  <sheetViews>
    <sheetView tabSelected="1" view="pageBreakPreview" zoomScale="120" zoomScaleSheetLayoutView="120" zoomScalePageLayoutView="0" workbookViewId="0" topLeftCell="A1">
      <selection activeCell="C159" sqref="C159"/>
    </sheetView>
  </sheetViews>
  <sheetFormatPr defaultColWidth="9.00390625" defaultRowHeight="12.75"/>
  <cols>
    <col min="1" max="1" width="5.625" style="66" customWidth="1"/>
    <col min="2" max="2" width="14.75390625" style="66" hidden="1" customWidth="1"/>
    <col min="3" max="3" width="14.875" style="66" customWidth="1"/>
    <col min="4" max="4" width="53.75390625" style="66" customWidth="1"/>
    <col min="5" max="5" width="5.75390625" style="66" customWidth="1"/>
    <col min="6" max="7" width="11.75390625" style="66" customWidth="1"/>
    <col min="8" max="8" width="12.125" style="66" customWidth="1"/>
    <col min="9" max="10" width="11.75390625" style="66" customWidth="1"/>
    <col min="11" max="14" width="9.125" style="66" customWidth="1"/>
    <col min="15" max="15" width="12.625" style="66" bestFit="1" customWidth="1"/>
    <col min="16" max="16" width="9.125" style="66" customWidth="1"/>
    <col min="17" max="17" width="11.375" style="66" bestFit="1" customWidth="1"/>
    <col min="18" max="16384" width="9.125" style="66" customWidth="1"/>
  </cols>
  <sheetData>
    <row r="1" spans="1:10" ht="19.5" customHeight="1">
      <c r="A1" s="363" t="s">
        <v>14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s="3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s="95" customFormat="1" ht="15" customHeight="1">
      <c r="A3" s="25" t="s">
        <v>1</v>
      </c>
      <c r="B3" s="28"/>
      <c r="C3" s="26" t="s">
        <v>2</v>
      </c>
      <c r="D3" s="26" t="s">
        <v>3</v>
      </c>
      <c r="E3" s="26" t="s">
        <v>4</v>
      </c>
      <c r="F3" s="26"/>
      <c r="G3" s="26" t="s">
        <v>5</v>
      </c>
      <c r="H3" s="26" t="s">
        <v>6</v>
      </c>
      <c r="I3" s="26" t="s">
        <v>7</v>
      </c>
      <c r="J3" s="27" t="s">
        <v>8</v>
      </c>
      <c r="M3" s="132"/>
    </row>
    <row r="4" spans="1:10" s="1" customFormat="1" ht="15" customHeight="1">
      <c r="A4" s="4"/>
      <c r="B4" s="4"/>
      <c r="C4" s="4"/>
      <c r="D4" s="4"/>
      <c r="E4" s="5"/>
      <c r="F4" s="6"/>
      <c r="G4" s="6"/>
      <c r="H4" s="6"/>
      <c r="I4" s="4"/>
      <c r="J4" s="4"/>
    </row>
    <row r="5" spans="1:10" s="1" customFormat="1" ht="15" customHeight="1">
      <c r="A5" s="195" t="s">
        <v>9</v>
      </c>
      <c r="B5" s="196"/>
      <c r="C5" s="197">
        <v>96</v>
      </c>
      <c r="D5" s="196" t="s">
        <v>98</v>
      </c>
      <c r="E5" s="196"/>
      <c r="F5" s="198"/>
      <c r="G5" s="198"/>
      <c r="H5" s="198"/>
      <c r="I5" s="196"/>
      <c r="J5" s="199"/>
    </row>
    <row r="6" spans="1:12" s="118" customFormat="1" ht="15" customHeight="1">
      <c r="A6" s="182">
        <v>1</v>
      </c>
      <c r="B6" s="200" t="s">
        <v>111</v>
      </c>
      <c r="C6" s="188" t="str">
        <f>CONCATENATE(LEFT(B6,3)," ",MID(B6,4,2),"-",MID(B6,6,4),".",RIGHT(B6,3))</f>
        <v>712 30-0832.R00</v>
      </c>
      <c r="D6" s="188" t="s">
        <v>122</v>
      </c>
      <c r="E6" s="194" t="s">
        <v>92</v>
      </c>
      <c r="F6" s="189">
        <v>556.21</v>
      </c>
      <c r="G6" s="189"/>
      <c r="H6" s="184">
        <f aca="true" t="shared" si="0" ref="H6:H18">F6*G6</f>
        <v>0</v>
      </c>
      <c r="I6" s="190">
        <v>0.002</v>
      </c>
      <c r="J6" s="185">
        <f aca="true" t="shared" si="1" ref="J6:J18">F6*I6</f>
        <v>1.1124200000000002</v>
      </c>
      <c r="L6" s="119"/>
    </row>
    <row r="7" spans="1:12" s="118" customFormat="1" ht="15" customHeight="1">
      <c r="A7" s="182">
        <v>2</v>
      </c>
      <c r="B7" s="200" t="s">
        <v>111</v>
      </c>
      <c r="C7" s="188" t="s">
        <v>123</v>
      </c>
      <c r="D7" s="188" t="s">
        <v>124</v>
      </c>
      <c r="E7" s="194" t="s">
        <v>92</v>
      </c>
      <c r="F7" s="189">
        <v>556.21</v>
      </c>
      <c r="G7" s="189"/>
      <c r="H7" s="184">
        <f t="shared" si="0"/>
        <v>0</v>
      </c>
      <c r="I7" s="190">
        <v>0.0005</v>
      </c>
      <c r="J7" s="185">
        <f t="shared" si="1"/>
        <v>0.27810500000000005</v>
      </c>
      <c r="L7" s="119"/>
    </row>
    <row r="8" spans="1:12" s="118" customFormat="1" ht="15" customHeight="1">
      <c r="A8" s="182">
        <v>3</v>
      </c>
      <c r="B8" s="281" t="s">
        <v>111</v>
      </c>
      <c r="C8" s="188" t="s">
        <v>200</v>
      </c>
      <c r="D8" s="188" t="s">
        <v>201</v>
      </c>
      <c r="E8" s="194" t="s">
        <v>92</v>
      </c>
      <c r="F8" s="189">
        <v>441.99</v>
      </c>
      <c r="G8" s="189"/>
      <c r="H8" s="184">
        <f t="shared" si="0"/>
        <v>0</v>
      </c>
      <c r="I8" s="190">
        <v>0.001</v>
      </c>
      <c r="J8" s="185">
        <f t="shared" si="1"/>
        <v>0.44199</v>
      </c>
      <c r="L8" s="119"/>
    </row>
    <row r="9" spans="1:12" s="118" customFormat="1" ht="15" customHeight="1">
      <c r="A9" s="182">
        <v>4</v>
      </c>
      <c r="B9" s="281" t="s">
        <v>111</v>
      </c>
      <c r="C9" s="188" t="s">
        <v>194</v>
      </c>
      <c r="D9" s="188" t="s">
        <v>195</v>
      </c>
      <c r="E9" s="194" t="s">
        <v>92</v>
      </c>
      <c r="F9" s="189">
        <v>556.21</v>
      </c>
      <c r="G9" s="189"/>
      <c r="H9" s="184">
        <f>F9*G9</f>
        <v>0</v>
      </c>
      <c r="I9" s="190">
        <v>0.002</v>
      </c>
      <c r="J9" s="185">
        <f>F9*I9</f>
        <v>1.1124200000000002</v>
      </c>
      <c r="L9" s="119"/>
    </row>
    <row r="10" spans="1:10" s="201" customFormat="1" ht="15" customHeight="1">
      <c r="A10" s="182">
        <v>5</v>
      </c>
      <c r="B10" s="200" t="s">
        <v>125</v>
      </c>
      <c r="C10" s="188" t="str">
        <f>CONCATENATE(LEFT(B10,3)," ",MID(B10,4,2),"-",MID(B10,6,4),".",RIGHT(B10,3))</f>
        <v>764 32-3820.R00</v>
      </c>
      <c r="D10" s="188" t="s">
        <v>142</v>
      </c>
      <c r="E10" s="194" t="s">
        <v>10</v>
      </c>
      <c r="F10" s="189">
        <v>112.8</v>
      </c>
      <c r="G10" s="189"/>
      <c r="H10" s="184">
        <f t="shared" si="0"/>
        <v>0</v>
      </c>
      <c r="I10" s="190">
        <v>0.00269</v>
      </c>
      <c r="J10" s="185">
        <f t="shared" si="1"/>
        <v>0.303432</v>
      </c>
    </row>
    <row r="11" spans="1:10" s="201" customFormat="1" ht="15" customHeight="1">
      <c r="A11" s="182">
        <v>6</v>
      </c>
      <c r="B11" s="200" t="s">
        <v>126</v>
      </c>
      <c r="C11" s="188" t="str">
        <f>CONCATENATE(LEFT(B11,3)," ",MID(B11,4,2),"-",MID(B11,6,4),".",RIGHT(B11,3))</f>
        <v>764 34-5831.R00</v>
      </c>
      <c r="D11" s="188" t="s">
        <v>143</v>
      </c>
      <c r="E11" s="194" t="s">
        <v>11</v>
      </c>
      <c r="F11" s="189">
        <v>23</v>
      </c>
      <c r="G11" s="189"/>
      <c r="H11" s="184">
        <f t="shared" si="0"/>
        <v>0</v>
      </c>
      <c r="I11" s="190">
        <v>0.00303</v>
      </c>
      <c r="J11" s="185">
        <f t="shared" si="1"/>
        <v>0.06969</v>
      </c>
    </row>
    <row r="12" spans="1:10" s="201" customFormat="1" ht="15" customHeight="1">
      <c r="A12" s="182">
        <v>7</v>
      </c>
      <c r="B12" s="200" t="s">
        <v>127</v>
      </c>
      <c r="C12" s="188" t="str">
        <f>CONCATENATE(LEFT(B12,3)," ",MID(B12,4,2),"-",MID(B12,6,4),".",RIGHT(B12,3))</f>
        <v>767 31-1810.R00</v>
      </c>
      <c r="D12" s="188" t="s">
        <v>128</v>
      </c>
      <c r="E12" s="194" t="s">
        <v>11</v>
      </c>
      <c r="F12" s="189">
        <v>1</v>
      </c>
      <c r="G12" s="189"/>
      <c r="H12" s="184">
        <f t="shared" si="0"/>
        <v>0</v>
      </c>
      <c r="I12" s="190">
        <v>0.025</v>
      </c>
      <c r="J12" s="185">
        <f t="shared" si="1"/>
        <v>0.025</v>
      </c>
    </row>
    <row r="13" spans="1:12" s="118" customFormat="1" ht="15" customHeight="1">
      <c r="A13" s="182">
        <v>8</v>
      </c>
      <c r="B13" s="200"/>
      <c r="C13" s="188" t="s">
        <v>129</v>
      </c>
      <c r="D13" s="188" t="s">
        <v>193</v>
      </c>
      <c r="E13" s="194" t="s">
        <v>92</v>
      </c>
      <c r="F13" s="189">
        <v>441.99</v>
      </c>
      <c r="G13" s="189"/>
      <c r="H13" s="184">
        <f t="shared" si="0"/>
        <v>0</v>
      </c>
      <c r="I13" s="190">
        <v>0.0001</v>
      </c>
      <c r="J13" s="185">
        <f t="shared" si="1"/>
        <v>0.044199</v>
      </c>
      <c r="L13" s="119"/>
    </row>
    <row r="14" spans="1:10" s="201" customFormat="1" ht="15" customHeight="1">
      <c r="A14" s="182">
        <v>9</v>
      </c>
      <c r="B14" s="200" t="s">
        <v>174</v>
      </c>
      <c r="C14" s="188" t="str">
        <f>CONCATENATE(LEFT(B14,3)," ",MID(B14,4,2),"-",MID(B14,6,4),".",RIGHT(B14,3))</f>
        <v>764 35-1836.R00</v>
      </c>
      <c r="D14" s="188" t="s">
        <v>175</v>
      </c>
      <c r="E14" s="194" t="s">
        <v>11</v>
      </c>
      <c r="F14" s="189">
        <v>7</v>
      </c>
      <c r="G14" s="189"/>
      <c r="H14" s="184">
        <f t="shared" si="0"/>
        <v>0</v>
      </c>
      <c r="I14" s="190">
        <v>0.00096</v>
      </c>
      <c r="J14" s="185">
        <f t="shared" si="1"/>
        <v>0.00672</v>
      </c>
    </row>
    <row r="15" spans="1:10" s="201" customFormat="1" ht="15" customHeight="1">
      <c r="A15" s="182">
        <v>10</v>
      </c>
      <c r="B15" s="200" t="s">
        <v>176</v>
      </c>
      <c r="C15" s="188" t="str">
        <f>CONCATENATE(LEFT(B15,3)," ",MID(B15,4,2),"-",MID(B15,6,4),".",RIGHT(B15,3))</f>
        <v>764 35-2810.R00</v>
      </c>
      <c r="D15" s="188" t="s">
        <v>177</v>
      </c>
      <c r="E15" s="194" t="s">
        <v>10</v>
      </c>
      <c r="F15" s="189">
        <v>6.75</v>
      </c>
      <c r="G15" s="189"/>
      <c r="H15" s="184">
        <f t="shared" si="0"/>
        <v>0</v>
      </c>
      <c r="I15" s="190">
        <v>0.00336</v>
      </c>
      <c r="J15" s="185">
        <f t="shared" si="1"/>
        <v>0.022680000000000002</v>
      </c>
    </row>
    <row r="16" spans="1:10" s="201" customFormat="1" ht="15" customHeight="1">
      <c r="A16" s="182">
        <v>11</v>
      </c>
      <c r="B16" s="200" t="s">
        <v>178</v>
      </c>
      <c r="C16" s="188" t="str">
        <f>CONCATENATE(LEFT(B16,3)," ",MID(B16,4,2),"-",MID(B16,6,4),".",RIGHT(B16,3))</f>
        <v>764 35-9810.R00</v>
      </c>
      <c r="D16" s="188" t="s">
        <v>179</v>
      </c>
      <c r="E16" s="194" t="s">
        <v>11</v>
      </c>
      <c r="F16" s="189">
        <v>1</v>
      </c>
      <c r="G16" s="189"/>
      <c r="H16" s="184">
        <f t="shared" si="0"/>
        <v>0</v>
      </c>
      <c r="I16" s="190">
        <v>0.00115</v>
      </c>
      <c r="J16" s="185">
        <f t="shared" si="1"/>
        <v>0.00115</v>
      </c>
    </row>
    <row r="17" spans="1:10" s="201" customFormat="1" ht="15" customHeight="1">
      <c r="A17" s="182">
        <v>12</v>
      </c>
      <c r="B17" s="200" t="s">
        <v>180</v>
      </c>
      <c r="C17" s="188" t="str">
        <f>CONCATENATE(LEFT(B17,3)," ",MID(B17,4,2),"-",MID(B17,6,4),".",RIGHT(B17,3))</f>
        <v>764 45-4801.R00</v>
      </c>
      <c r="D17" s="188" t="s">
        <v>181</v>
      </c>
      <c r="E17" s="194" t="s">
        <v>10</v>
      </c>
      <c r="F17" s="189">
        <v>5</v>
      </c>
      <c r="G17" s="189"/>
      <c r="H17" s="184">
        <f t="shared" si="0"/>
        <v>0</v>
      </c>
      <c r="I17" s="190">
        <v>0.00226</v>
      </c>
      <c r="J17" s="185">
        <f t="shared" si="1"/>
        <v>0.0113</v>
      </c>
    </row>
    <row r="18" spans="1:12" s="118" customFormat="1" ht="15" customHeight="1">
      <c r="A18" s="182">
        <v>13</v>
      </c>
      <c r="B18" s="200"/>
      <c r="C18" s="188" t="s">
        <v>130</v>
      </c>
      <c r="D18" s="188" t="s">
        <v>131</v>
      </c>
      <c r="E18" s="194" t="s">
        <v>11</v>
      </c>
      <c r="F18" s="189">
        <v>6</v>
      </c>
      <c r="G18" s="189"/>
      <c r="H18" s="184">
        <f t="shared" si="0"/>
        <v>0</v>
      </c>
      <c r="I18" s="190">
        <v>0.021</v>
      </c>
      <c r="J18" s="185">
        <f t="shared" si="1"/>
        <v>0.126</v>
      </c>
      <c r="L18" s="119"/>
    </row>
    <row r="19" spans="1:13" s="239" customFormat="1" ht="15" customHeight="1">
      <c r="A19" s="182">
        <v>14</v>
      </c>
      <c r="B19" s="212" t="s">
        <v>99</v>
      </c>
      <c r="C19" s="271" t="str">
        <f aca="true" t="shared" si="2" ref="C19:C24">CONCATENATE(LEFT(B19,3)," ",MID(B19,4,2),"-",MID(B19,6,4),".",RIGHT(B19,3))</f>
        <v>979 01-1111.R00</v>
      </c>
      <c r="D19" s="283" t="s">
        <v>112</v>
      </c>
      <c r="E19" s="284" t="s">
        <v>41</v>
      </c>
      <c r="F19" s="285">
        <v>3.56</v>
      </c>
      <c r="G19" s="286"/>
      <c r="H19" s="184">
        <f aca="true" t="shared" si="3" ref="H19:H24">F19*G19</f>
        <v>0</v>
      </c>
      <c r="I19" s="287">
        <v>0</v>
      </c>
      <c r="J19" s="185">
        <f aca="true" t="shared" si="4" ref="J19:J24">F19*I19</f>
        <v>0</v>
      </c>
      <c r="M19" s="240"/>
    </row>
    <row r="20" spans="1:13" s="239" customFormat="1" ht="15" customHeight="1">
      <c r="A20" s="182">
        <v>15</v>
      </c>
      <c r="B20" s="212" t="s">
        <v>132</v>
      </c>
      <c r="C20" s="271" t="str">
        <f t="shared" si="2"/>
        <v>979 08-1111.R00</v>
      </c>
      <c r="D20" s="283" t="s">
        <v>133</v>
      </c>
      <c r="E20" s="284" t="s">
        <v>41</v>
      </c>
      <c r="F20" s="285">
        <v>3.56</v>
      </c>
      <c r="G20" s="286"/>
      <c r="H20" s="184">
        <f t="shared" si="3"/>
        <v>0</v>
      </c>
      <c r="I20" s="287">
        <v>0</v>
      </c>
      <c r="J20" s="185">
        <f t="shared" si="4"/>
        <v>0</v>
      </c>
      <c r="M20" s="240"/>
    </row>
    <row r="21" spans="1:13" s="239" customFormat="1" ht="15" customHeight="1">
      <c r="A21" s="182">
        <v>16</v>
      </c>
      <c r="B21" s="212" t="s">
        <v>134</v>
      </c>
      <c r="C21" s="271" t="str">
        <f t="shared" si="2"/>
        <v>979 08-1121.R00</v>
      </c>
      <c r="D21" s="283" t="s">
        <v>135</v>
      </c>
      <c r="E21" s="284" t="s">
        <v>41</v>
      </c>
      <c r="F21" s="285">
        <v>35.52</v>
      </c>
      <c r="G21" s="286"/>
      <c r="H21" s="184">
        <f t="shared" si="3"/>
        <v>0</v>
      </c>
      <c r="I21" s="287">
        <v>0</v>
      </c>
      <c r="J21" s="185">
        <f t="shared" si="4"/>
        <v>0</v>
      </c>
      <c r="M21" s="240"/>
    </row>
    <row r="22" spans="1:13" s="239" customFormat="1" ht="15" customHeight="1">
      <c r="A22" s="182">
        <v>17</v>
      </c>
      <c r="B22" s="212" t="s">
        <v>136</v>
      </c>
      <c r="C22" s="271" t="str">
        <f t="shared" si="2"/>
        <v>979 08-2111.R00</v>
      </c>
      <c r="D22" s="283" t="s">
        <v>137</v>
      </c>
      <c r="E22" s="284" t="s">
        <v>41</v>
      </c>
      <c r="F22" s="285">
        <v>3.56</v>
      </c>
      <c r="G22" s="286"/>
      <c r="H22" s="184">
        <f t="shared" si="3"/>
        <v>0</v>
      </c>
      <c r="I22" s="287">
        <v>0</v>
      </c>
      <c r="J22" s="185">
        <f t="shared" si="4"/>
        <v>0</v>
      </c>
      <c r="M22" s="240"/>
    </row>
    <row r="23" spans="1:13" s="239" customFormat="1" ht="15" customHeight="1">
      <c r="A23" s="182">
        <v>18</v>
      </c>
      <c r="B23" s="212" t="s">
        <v>138</v>
      </c>
      <c r="C23" s="271" t="str">
        <f t="shared" si="2"/>
        <v>979 08-2121.R00</v>
      </c>
      <c r="D23" s="283" t="s">
        <v>139</v>
      </c>
      <c r="E23" s="284" t="s">
        <v>41</v>
      </c>
      <c r="F23" s="285">
        <v>10.67</v>
      </c>
      <c r="G23" s="286"/>
      <c r="H23" s="184">
        <f t="shared" si="3"/>
        <v>0</v>
      </c>
      <c r="I23" s="287">
        <v>0</v>
      </c>
      <c r="J23" s="185">
        <f t="shared" si="4"/>
        <v>0</v>
      </c>
      <c r="M23" s="240"/>
    </row>
    <row r="24" spans="1:10" ht="15" customHeight="1">
      <c r="A24" s="182">
        <v>19</v>
      </c>
      <c r="B24" s="212" t="s">
        <v>140</v>
      </c>
      <c r="C24" s="271" t="str">
        <f t="shared" si="2"/>
        <v>979 99-0001.R00</v>
      </c>
      <c r="D24" s="283" t="s">
        <v>141</v>
      </c>
      <c r="E24" s="284" t="s">
        <v>41</v>
      </c>
      <c r="F24" s="285">
        <v>3.56</v>
      </c>
      <c r="G24" s="286"/>
      <c r="H24" s="184">
        <f t="shared" si="3"/>
        <v>0</v>
      </c>
      <c r="I24" s="287">
        <v>0</v>
      </c>
      <c r="J24" s="185">
        <f t="shared" si="4"/>
        <v>0</v>
      </c>
    </row>
    <row r="25" spans="1:10" s="1" customFormat="1" ht="15" customHeight="1">
      <c r="A25" s="202"/>
      <c r="B25" s="23"/>
      <c r="C25" s="29" t="s">
        <v>100</v>
      </c>
      <c r="D25" s="20" t="s">
        <v>98</v>
      </c>
      <c r="E25" s="21"/>
      <c r="F25" s="43"/>
      <c r="G25" s="203"/>
      <c r="H25" s="204">
        <f>SUM(H6:H24)</f>
        <v>0</v>
      </c>
      <c r="I25" s="205"/>
      <c r="J25" s="24">
        <f>SUM(J6:J24)</f>
        <v>3.555106</v>
      </c>
    </row>
    <row r="26" spans="1:10" s="1" customFormat="1" ht="15" customHeight="1">
      <c r="A26" s="206"/>
      <c r="B26" s="206"/>
      <c r="C26" s="206"/>
      <c r="D26" s="206"/>
      <c r="E26" s="207"/>
      <c r="F26" s="208"/>
      <c r="G26" s="208"/>
      <c r="H26" s="208"/>
      <c r="I26" s="206"/>
      <c r="J26" s="206"/>
    </row>
    <row r="27" spans="1:10" s="7" customFormat="1" ht="15" customHeight="1">
      <c r="A27" s="218" t="s">
        <v>9</v>
      </c>
      <c r="B27" s="219"/>
      <c r="C27" s="220">
        <v>99</v>
      </c>
      <c r="D27" s="219" t="s">
        <v>196</v>
      </c>
      <c r="E27" s="219"/>
      <c r="F27" s="222"/>
      <c r="G27" s="222"/>
      <c r="H27" s="222"/>
      <c r="I27" s="219"/>
      <c r="J27" s="223"/>
    </row>
    <row r="28" spans="1:10" s="128" customFormat="1" ht="15" customHeight="1">
      <c r="A28" s="270">
        <v>20</v>
      </c>
      <c r="B28" s="282" t="s">
        <v>197</v>
      </c>
      <c r="C28" s="271" t="str">
        <f>CONCATENATE(LEFT(B28,3)," ",MID(B28,4,2),"-",MID(B28,6,4),".",RIGHT(B28,3))</f>
        <v>999 28-1111.R00</v>
      </c>
      <c r="D28" s="271" t="s">
        <v>198</v>
      </c>
      <c r="E28" s="272" t="s">
        <v>41</v>
      </c>
      <c r="F28" s="273">
        <v>8.43</v>
      </c>
      <c r="G28" s="273"/>
      <c r="H28" s="274">
        <f>F28*G28</f>
        <v>0</v>
      </c>
      <c r="I28" s="275">
        <v>0</v>
      </c>
      <c r="J28" s="276">
        <f>F28*I28</f>
        <v>0</v>
      </c>
    </row>
    <row r="29" spans="1:10" s="7" customFormat="1" ht="15" customHeight="1">
      <c r="A29" s="225"/>
      <c r="B29" s="226"/>
      <c r="C29" s="227" t="s">
        <v>199</v>
      </c>
      <c r="D29" s="228" t="s">
        <v>196</v>
      </c>
      <c r="E29" s="258"/>
      <c r="F29" s="230"/>
      <c r="G29" s="231"/>
      <c r="H29" s="231">
        <f>SUM(H28)</f>
        <v>0</v>
      </c>
      <c r="I29" s="226"/>
      <c r="J29" s="232">
        <f>SUM(J28)</f>
        <v>0</v>
      </c>
    </row>
    <row r="30" spans="1:256" s="280" customFormat="1" ht="15" customHeight="1">
      <c r="A30" s="277"/>
      <c r="B30" s="277"/>
      <c r="C30" s="277"/>
      <c r="D30" s="277"/>
      <c r="E30" s="278"/>
      <c r="F30" s="279"/>
      <c r="G30" s="279"/>
      <c r="H30" s="279"/>
      <c r="I30" s="277"/>
      <c r="J30" s="27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10" s="7" customFormat="1" ht="15" customHeight="1">
      <c r="A31" s="143" t="s">
        <v>9</v>
      </c>
      <c r="B31" s="144"/>
      <c r="C31" s="145">
        <v>712</v>
      </c>
      <c r="D31" s="144" t="s">
        <v>36</v>
      </c>
      <c r="E31" s="144"/>
      <c r="F31" s="146"/>
      <c r="G31" s="146"/>
      <c r="H31" s="146"/>
      <c r="I31" s="144"/>
      <c r="J31" s="147"/>
    </row>
    <row r="32" spans="1:10" s="137" customFormat="1" ht="15" customHeight="1">
      <c r="A32" s="182">
        <v>21</v>
      </c>
      <c r="B32" s="122" t="s">
        <v>73</v>
      </c>
      <c r="C32" s="13" t="str">
        <f>CONCATENATE(LEFT(B32,3)," ",MID(B32,4,2),"-",MID(B32,6,4),".",RIGHT(B32,3))</f>
        <v>712 37-1801.R00</v>
      </c>
      <c r="D32" s="13" t="s">
        <v>74</v>
      </c>
      <c r="E32" s="14" t="s">
        <v>92</v>
      </c>
      <c r="F32" s="15">
        <v>441.99</v>
      </c>
      <c r="G32" s="15"/>
      <c r="H32" s="16">
        <f aca="true" t="shared" si="5" ref="H32:H50">F32*G32</f>
        <v>0</v>
      </c>
      <c r="I32" s="17">
        <v>3E-05</v>
      </c>
      <c r="J32" s="18">
        <f aca="true" t="shared" si="6" ref="J32:J50">F32*I32</f>
        <v>0.013259700000000001</v>
      </c>
    </row>
    <row r="33" spans="1:11" s="138" customFormat="1" ht="15" customHeight="1">
      <c r="A33" s="12">
        <v>22</v>
      </c>
      <c r="B33" s="122" t="s">
        <v>38</v>
      </c>
      <c r="C33" s="13" t="str">
        <f>CONCATENATE(LEFT(B33,3)," ",MID(B33,4,2),"-",MID(B33,6,4),".",RIGHT(B33,3))</f>
        <v>712 87-1801.R00</v>
      </c>
      <c r="D33" s="13" t="s">
        <v>39</v>
      </c>
      <c r="E33" s="14" t="s">
        <v>92</v>
      </c>
      <c r="F33" s="15">
        <v>114.22</v>
      </c>
      <c r="G33" s="15"/>
      <c r="H33" s="16">
        <f t="shared" si="5"/>
        <v>0</v>
      </c>
      <c r="I33" s="17">
        <v>3E-05</v>
      </c>
      <c r="J33" s="18">
        <f t="shared" si="6"/>
        <v>0.0034266</v>
      </c>
      <c r="K33" s="136"/>
    </row>
    <row r="34" spans="1:16" s="95" customFormat="1" ht="15" customHeight="1">
      <c r="A34" s="182">
        <v>23</v>
      </c>
      <c r="B34" s="124" t="s">
        <v>12</v>
      </c>
      <c r="C34" s="288" t="str">
        <f>B34</f>
        <v>Specifikace</v>
      </c>
      <c r="D34" s="289" t="s">
        <v>202</v>
      </c>
      <c r="E34" s="290" t="s">
        <v>44</v>
      </c>
      <c r="F34" s="15">
        <v>639.65</v>
      </c>
      <c r="G34" s="291"/>
      <c r="H34" s="16">
        <f>F34*G34</f>
        <v>0</v>
      </c>
      <c r="I34" s="292">
        <v>0.0026</v>
      </c>
      <c r="J34" s="18">
        <f>F34*I34</f>
        <v>1.66309</v>
      </c>
      <c r="K34" s="136"/>
      <c r="L34" s="7"/>
      <c r="M34" s="175"/>
      <c r="N34" s="7"/>
      <c r="O34" s="7"/>
      <c r="P34" s="7"/>
    </row>
    <row r="35" spans="1:13" s="213" customFormat="1" ht="15" customHeight="1">
      <c r="A35" s="12">
        <v>24</v>
      </c>
      <c r="B35" s="245" t="s">
        <v>144</v>
      </c>
      <c r="C35" s="188" t="str">
        <f>CONCATENATE(LEFT(B35,3)," ",MID(B35,4,2),"-",MID(B35,6,4),".",RIGHT(B35,3))</f>
        <v>712 39-1176.R00</v>
      </c>
      <c r="D35" s="188" t="s">
        <v>145</v>
      </c>
      <c r="E35" s="194" t="s">
        <v>11</v>
      </c>
      <c r="F35" s="189">
        <v>2652</v>
      </c>
      <c r="G35" s="189"/>
      <c r="H35" s="184">
        <f>F35*G35</f>
        <v>0</v>
      </c>
      <c r="I35" s="190">
        <v>1E-05</v>
      </c>
      <c r="J35" s="185">
        <f>F35*I35</f>
        <v>0.026520000000000002</v>
      </c>
      <c r="K35" s="241"/>
      <c r="M35" s="246"/>
    </row>
    <row r="36" spans="1:256" s="213" customFormat="1" ht="15" customHeight="1">
      <c r="A36" s="182">
        <v>25</v>
      </c>
      <c r="B36" s="247" t="s">
        <v>12</v>
      </c>
      <c r="C36" s="293" t="str">
        <f>B36</f>
        <v>Specifikace</v>
      </c>
      <c r="D36" s="294" t="s">
        <v>203</v>
      </c>
      <c r="E36" s="295" t="s">
        <v>11</v>
      </c>
      <c r="F36" s="296">
        <v>2652</v>
      </c>
      <c r="G36" s="189"/>
      <c r="H36" s="297">
        <f>F36*G36</f>
        <v>0</v>
      </c>
      <c r="I36" s="298">
        <v>1E-05</v>
      </c>
      <c r="J36" s="299">
        <f>F36*I36</f>
        <v>0.026520000000000002</v>
      </c>
      <c r="K36" s="243"/>
      <c r="M36" s="246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  <c r="FO36" s="244"/>
      <c r="FP36" s="244"/>
      <c r="FQ36" s="244"/>
      <c r="FR36" s="244"/>
      <c r="FS36" s="244"/>
      <c r="FT36" s="244"/>
      <c r="FU36" s="244"/>
      <c r="FV36" s="244"/>
      <c r="FW36" s="244"/>
      <c r="FX36" s="244"/>
      <c r="FY36" s="244"/>
      <c r="FZ36" s="244"/>
      <c r="GA36" s="244"/>
      <c r="GB36" s="244"/>
      <c r="GC36" s="244"/>
      <c r="GD36" s="244"/>
      <c r="GE36" s="244"/>
      <c r="GF36" s="244"/>
      <c r="GG36" s="244"/>
      <c r="GH36" s="244"/>
      <c r="GI36" s="244"/>
      <c r="GJ36" s="244"/>
      <c r="GK36" s="244"/>
      <c r="GL36" s="244"/>
      <c r="GM36" s="244"/>
      <c r="GN36" s="244"/>
      <c r="GO36" s="244"/>
      <c r="GP36" s="244"/>
      <c r="GQ36" s="244"/>
      <c r="GR36" s="244"/>
      <c r="GS36" s="244"/>
      <c r="GT36" s="244"/>
      <c r="GU36" s="244"/>
      <c r="GV36" s="244"/>
      <c r="GW36" s="244"/>
      <c r="GX36" s="244"/>
      <c r="GY36" s="244"/>
      <c r="GZ36" s="244"/>
      <c r="HA36" s="244"/>
      <c r="HB36" s="244"/>
      <c r="HC36" s="244"/>
      <c r="HD36" s="244"/>
      <c r="HE36" s="244"/>
      <c r="HF36" s="244"/>
      <c r="HG36" s="244"/>
      <c r="HH36" s="244"/>
      <c r="HI36" s="244"/>
      <c r="HJ36" s="244"/>
      <c r="HK36" s="244"/>
      <c r="HL36" s="244"/>
      <c r="HM36" s="244"/>
      <c r="HN36" s="244"/>
      <c r="HO36" s="244"/>
      <c r="HP36" s="244"/>
      <c r="HQ36" s="244"/>
      <c r="HR36" s="244"/>
      <c r="HS36" s="244"/>
      <c r="HT36" s="244"/>
      <c r="HU36" s="244"/>
      <c r="HV36" s="244"/>
      <c r="HW36" s="244"/>
      <c r="HX36" s="244"/>
      <c r="HY36" s="244"/>
      <c r="HZ36" s="244"/>
      <c r="IA36" s="244"/>
      <c r="IB36" s="244"/>
      <c r="IC36" s="244"/>
      <c r="ID36" s="244"/>
      <c r="IE36" s="244"/>
      <c r="IF36" s="244"/>
      <c r="IG36" s="244"/>
      <c r="IH36" s="244"/>
      <c r="II36" s="244"/>
      <c r="IJ36" s="244"/>
      <c r="IK36" s="244"/>
      <c r="IL36" s="244"/>
      <c r="IM36" s="244"/>
      <c r="IN36" s="244"/>
      <c r="IO36" s="244"/>
      <c r="IP36" s="244"/>
      <c r="IQ36" s="244"/>
      <c r="IR36" s="244"/>
      <c r="IS36" s="244"/>
      <c r="IT36" s="244"/>
      <c r="IU36" s="244"/>
      <c r="IV36" s="244"/>
    </row>
    <row r="37" spans="1:12" s="214" customFormat="1" ht="15" customHeight="1">
      <c r="A37" s="12">
        <v>26</v>
      </c>
      <c r="B37" s="124" t="s">
        <v>12</v>
      </c>
      <c r="C37" s="288" t="str">
        <f>B37</f>
        <v>Specifikace</v>
      </c>
      <c r="D37" s="289" t="s">
        <v>75</v>
      </c>
      <c r="E37" s="290" t="s">
        <v>11</v>
      </c>
      <c r="F37" s="300">
        <v>56</v>
      </c>
      <c r="G37" s="291"/>
      <c r="H37" s="16">
        <f t="shared" si="5"/>
        <v>0</v>
      </c>
      <c r="I37" s="301">
        <v>0.0005</v>
      </c>
      <c r="J37" s="18">
        <f t="shared" si="6"/>
        <v>0.028</v>
      </c>
      <c r="K37" s="136"/>
      <c r="L37" s="136"/>
    </row>
    <row r="38" spans="1:12" s="214" customFormat="1" ht="15" customHeight="1">
      <c r="A38" s="182">
        <v>27</v>
      </c>
      <c r="B38" s="124" t="s">
        <v>12</v>
      </c>
      <c r="C38" s="288" t="str">
        <f>B38</f>
        <v>Specifikace</v>
      </c>
      <c r="D38" s="289" t="s">
        <v>76</v>
      </c>
      <c r="E38" s="290" t="s">
        <v>11</v>
      </c>
      <c r="F38" s="300">
        <v>56</v>
      </c>
      <c r="G38" s="291"/>
      <c r="H38" s="16">
        <f t="shared" si="5"/>
        <v>0</v>
      </c>
      <c r="I38" s="301">
        <v>0.0005</v>
      </c>
      <c r="J38" s="18">
        <f t="shared" si="6"/>
        <v>0.028</v>
      </c>
      <c r="K38" s="136"/>
      <c r="L38" s="136"/>
    </row>
    <row r="39" spans="1:12" s="214" customFormat="1" ht="15" customHeight="1">
      <c r="A39" s="12">
        <v>28</v>
      </c>
      <c r="B39" s="124" t="s">
        <v>12</v>
      </c>
      <c r="C39" s="288" t="str">
        <f>B39</f>
        <v>Specifikace</v>
      </c>
      <c r="D39" s="289" t="s">
        <v>93</v>
      </c>
      <c r="E39" s="290" t="s">
        <v>40</v>
      </c>
      <c r="F39" s="300">
        <v>8.35</v>
      </c>
      <c r="G39" s="291"/>
      <c r="H39" s="16">
        <f t="shared" si="5"/>
        <v>0</v>
      </c>
      <c r="I39" s="301">
        <v>0.001</v>
      </c>
      <c r="J39" s="18">
        <f t="shared" si="6"/>
        <v>0.00835</v>
      </c>
      <c r="K39" s="136"/>
      <c r="L39" s="136"/>
    </row>
    <row r="40" spans="1:10" s="215" customFormat="1" ht="15" customHeight="1">
      <c r="A40" s="182">
        <v>29</v>
      </c>
      <c r="B40" s="122" t="s">
        <v>67</v>
      </c>
      <c r="C40" s="13" t="str">
        <f>CONCATENATE(LEFT(B40,3)," ",MID(B40,4,2),"-",MID(B40,6,4),".",RIGHT(B40,3))</f>
        <v>712 39-1175.R00</v>
      </c>
      <c r="D40" s="13" t="s">
        <v>68</v>
      </c>
      <c r="E40" s="14" t="s">
        <v>10</v>
      </c>
      <c r="F40" s="15">
        <v>295.3</v>
      </c>
      <c r="G40" s="15"/>
      <c r="H40" s="16">
        <f t="shared" si="5"/>
        <v>0</v>
      </c>
      <c r="I40" s="17">
        <v>3E-05</v>
      </c>
      <c r="J40" s="18">
        <f t="shared" si="6"/>
        <v>0.008859</v>
      </c>
    </row>
    <row r="41" spans="1:12" s="214" customFormat="1" ht="15" customHeight="1">
      <c r="A41" s="12">
        <v>30</v>
      </c>
      <c r="B41" s="124" t="s">
        <v>12</v>
      </c>
      <c r="C41" s="288" t="str">
        <f>B41</f>
        <v>Specifikace</v>
      </c>
      <c r="D41" s="289" t="s">
        <v>204</v>
      </c>
      <c r="E41" s="290" t="s">
        <v>10</v>
      </c>
      <c r="F41" s="300">
        <v>138.15</v>
      </c>
      <c r="G41" s="291"/>
      <c r="H41" s="16">
        <f t="shared" si="5"/>
        <v>0</v>
      </c>
      <c r="I41" s="301">
        <v>0.001</v>
      </c>
      <c r="J41" s="18">
        <f t="shared" si="6"/>
        <v>0.13815</v>
      </c>
      <c r="L41" s="136"/>
    </row>
    <row r="42" spans="1:12" s="214" customFormat="1" ht="15" customHeight="1">
      <c r="A42" s="182">
        <v>31</v>
      </c>
      <c r="B42" s="124" t="s">
        <v>12</v>
      </c>
      <c r="C42" s="288" t="str">
        <f>B42</f>
        <v>Specifikace</v>
      </c>
      <c r="D42" s="289" t="s">
        <v>205</v>
      </c>
      <c r="E42" s="290" t="s">
        <v>10</v>
      </c>
      <c r="F42" s="300">
        <v>138.3</v>
      </c>
      <c r="G42" s="291"/>
      <c r="H42" s="16">
        <f t="shared" si="5"/>
        <v>0</v>
      </c>
      <c r="I42" s="301">
        <v>0.001</v>
      </c>
      <c r="J42" s="18">
        <f t="shared" si="6"/>
        <v>0.1383</v>
      </c>
      <c r="L42" s="136"/>
    </row>
    <row r="43" spans="1:12" s="214" customFormat="1" ht="15" customHeight="1">
      <c r="A43" s="12">
        <v>32</v>
      </c>
      <c r="B43" s="124" t="s">
        <v>12</v>
      </c>
      <c r="C43" s="288" t="str">
        <f>B43</f>
        <v>Specifikace</v>
      </c>
      <c r="D43" s="289" t="s">
        <v>206</v>
      </c>
      <c r="E43" s="290" t="s">
        <v>10</v>
      </c>
      <c r="F43" s="300">
        <v>18.85</v>
      </c>
      <c r="G43" s="291"/>
      <c r="H43" s="16">
        <f>F43*G43</f>
        <v>0</v>
      </c>
      <c r="I43" s="301">
        <v>0.001</v>
      </c>
      <c r="J43" s="18">
        <f>F43*I43</f>
        <v>0.018850000000000002</v>
      </c>
      <c r="L43" s="136"/>
    </row>
    <row r="44" spans="1:17" s="216" customFormat="1" ht="15" customHeight="1">
      <c r="A44" s="182">
        <v>33</v>
      </c>
      <c r="B44" s="124" t="s">
        <v>12</v>
      </c>
      <c r="C44" s="124" t="str">
        <f>B44</f>
        <v>Specifikace</v>
      </c>
      <c r="D44" s="289" t="s">
        <v>207</v>
      </c>
      <c r="E44" s="290" t="s">
        <v>11</v>
      </c>
      <c r="F44" s="300">
        <v>1477</v>
      </c>
      <c r="G44" s="291"/>
      <c r="H44" s="16">
        <f t="shared" si="5"/>
        <v>0</v>
      </c>
      <c r="I44" s="301">
        <v>1E-05</v>
      </c>
      <c r="J44" s="18">
        <f t="shared" si="6"/>
        <v>0.014770000000000002</v>
      </c>
      <c r="K44" s="169"/>
      <c r="Q44" s="136"/>
    </row>
    <row r="45" spans="1:10" s="123" customFormat="1" ht="15" customHeight="1">
      <c r="A45" s="12">
        <v>34</v>
      </c>
      <c r="B45" s="122" t="s">
        <v>42</v>
      </c>
      <c r="C45" s="13" t="str">
        <f>CONCATENATE(LEFT(B45,3)," ",MID(B45,4,2),"-",MID(B45,6,4),".",RIGHT(B45,3))</f>
        <v>712 39-1171.R00</v>
      </c>
      <c r="D45" s="13" t="s">
        <v>43</v>
      </c>
      <c r="E45" s="14" t="s">
        <v>92</v>
      </c>
      <c r="F45" s="15">
        <v>556.21</v>
      </c>
      <c r="G45" s="15"/>
      <c r="H45" s="16">
        <f t="shared" si="5"/>
        <v>0</v>
      </c>
      <c r="I45" s="17">
        <v>0</v>
      </c>
      <c r="J45" s="18">
        <f t="shared" si="6"/>
        <v>0</v>
      </c>
    </row>
    <row r="46" spans="1:17" s="121" customFormat="1" ht="15" customHeight="1">
      <c r="A46" s="182">
        <v>35</v>
      </c>
      <c r="B46" s="124" t="s">
        <v>12</v>
      </c>
      <c r="C46" s="288" t="str">
        <f>B46</f>
        <v>Specifikace</v>
      </c>
      <c r="D46" s="289" t="s">
        <v>236</v>
      </c>
      <c r="E46" s="290" t="s">
        <v>237</v>
      </c>
      <c r="F46" s="15">
        <v>639.65</v>
      </c>
      <c r="G46" s="291"/>
      <c r="H46" s="16">
        <f t="shared" si="5"/>
        <v>0</v>
      </c>
      <c r="I46" s="301">
        <v>0.0003</v>
      </c>
      <c r="J46" s="18">
        <f t="shared" si="6"/>
        <v>0.19189499999999998</v>
      </c>
      <c r="K46" s="169"/>
      <c r="L46" s="7"/>
      <c r="M46" s="175"/>
      <c r="N46" s="165"/>
      <c r="O46" s="7"/>
      <c r="P46" s="7"/>
      <c r="Q46" s="7"/>
    </row>
    <row r="47" spans="1:10" s="123" customFormat="1" ht="15" customHeight="1">
      <c r="A47" s="12">
        <v>36</v>
      </c>
      <c r="B47" s="122"/>
      <c r="C47" s="13" t="s">
        <v>79</v>
      </c>
      <c r="D47" s="13" t="s">
        <v>80</v>
      </c>
      <c r="E47" s="290" t="s">
        <v>11</v>
      </c>
      <c r="F47" s="300">
        <v>23</v>
      </c>
      <c r="G47" s="15"/>
      <c r="H47" s="16">
        <f t="shared" si="5"/>
        <v>0</v>
      </c>
      <c r="I47" s="17">
        <v>0</v>
      </c>
      <c r="J47" s="18">
        <f t="shared" si="6"/>
        <v>0</v>
      </c>
    </row>
    <row r="48" spans="1:12" s="121" customFormat="1" ht="15" customHeight="1">
      <c r="A48" s="182">
        <v>37</v>
      </c>
      <c r="B48" s="124" t="s">
        <v>12</v>
      </c>
      <c r="C48" s="288" t="str">
        <f>B48</f>
        <v>Specifikace</v>
      </c>
      <c r="D48" s="289" t="s">
        <v>90</v>
      </c>
      <c r="E48" s="290" t="s">
        <v>11</v>
      </c>
      <c r="F48" s="300">
        <v>23</v>
      </c>
      <c r="G48" s="291"/>
      <c r="H48" s="16">
        <f t="shared" si="5"/>
        <v>0</v>
      </c>
      <c r="I48" s="301">
        <v>0.00253</v>
      </c>
      <c r="J48" s="18">
        <f t="shared" si="6"/>
        <v>0.058190000000000006</v>
      </c>
      <c r="K48" s="169"/>
      <c r="L48" s="7"/>
    </row>
    <row r="49" spans="1:11" s="133" customFormat="1" ht="15" customHeight="1">
      <c r="A49" s="12">
        <v>38</v>
      </c>
      <c r="B49" s="124" t="s">
        <v>12</v>
      </c>
      <c r="C49" s="124" t="str">
        <f>B49</f>
        <v>Specifikace</v>
      </c>
      <c r="D49" s="302" t="s">
        <v>69</v>
      </c>
      <c r="E49" s="303" t="s">
        <v>11</v>
      </c>
      <c r="F49" s="300">
        <v>8</v>
      </c>
      <c r="G49" s="291"/>
      <c r="H49" s="16">
        <f t="shared" si="5"/>
        <v>0</v>
      </c>
      <c r="I49" s="301">
        <v>0.00031</v>
      </c>
      <c r="J49" s="18">
        <f t="shared" si="6"/>
        <v>0.00248</v>
      </c>
      <c r="K49" s="169"/>
    </row>
    <row r="50" spans="1:18" s="120" customFormat="1" ht="15" customHeight="1">
      <c r="A50" s="182">
        <v>39</v>
      </c>
      <c r="B50" s="122" t="s">
        <v>81</v>
      </c>
      <c r="C50" s="13" t="str">
        <f>CONCATENATE(LEFT(B50,3)," ",MID(B50,4,2),"-",MID(B50,6,4),".",RIGHT(B50,3))</f>
        <v>998 71-2102.R00</v>
      </c>
      <c r="D50" s="13" t="s">
        <v>94</v>
      </c>
      <c r="E50" s="14" t="s">
        <v>27</v>
      </c>
      <c r="F50" s="15"/>
      <c r="G50" s="15"/>
      <c r="H50" s="16">
        <f t="shared" si="5"/>
        <v>0</v>
      </c>
      <c r="I50" s="17">
        <v>0</v>
      </c>
      <c r="J50" s="18">
        <f t="shared" si="6"/>
        <v>0</v>
      </c>
      <c r="R50" s="140"/>
    </row>
    <row r="51" spans="1:10" s="7" customFormat="1" ht="15" customHeight="1">
      <c r="A51" s="156"/>
      <c r="B51" s="149"/>
      <c r="C51" s="150" t="s">
        <v>37</v>
      </c>
      <c r="D51" s="151" t="s">
        <v>36</v>
      </c>
      <c r="E51" s="152"/>
      <c r="F51" s="153"/>
      <c r="G51" s="181"/>
      <c r="H51" s="154">
        <f>SUM(H32:H50)</f>
        <v>0</v>
      </c>
      <c r="I51" s="149"/>
      <c r="J51" s="155">
        <f>SUM(J32:J50)</f>
        <v>2.3686603</v>
      </c>
    </row>
    <row r="52" spans="1:10" s="1" customFormat="1" ht="15" customHeight="1">
      <c r="A52" s="157"/>
      <c r="B52" s="157"/>
      <c r="C52" s="157"/>
      <c r="D52" s="157"/>
      <c r="E52" s="158"/>
      <c r="F52" s="159"/>
      <c r="G52" s="159"/>
      <c r="H52" s="159"/>
      <c r="I52" s="157"/>
      <c r="J52" s="157"/>
    </row>
    <row r="53" spans="1:10" s="7" customFormat="1" ht="15" customHeight="1">
      <c r="A53" s="143" t="s">
        <v>9</v>
      </c>
      <c r="B53" s="144"/>
      <c r="C53" s="145">
        <v>713</v>
      </c>
      <c r="D53" s="144" t="s">
        <v>70</v>
      </c>
      <c r="E53" s="144"/>
      <c r="F53" s="146"/>
      <c r="G53" s="146"/>
      <c r="H53" s="146"/>
      <c r="I53" s="144"/>
      <c r="J53" s="147"/>
    </row>
    <row r="54" spans="1:10" s="139" customFormat="1" ht="15" customHeight="1">
      <c r="A54" s="127">
        <v>40</v>
      </c>
      <c r="B54" s="122" t="s">
        <v>71</v>
      </c>
      <c r="C54" s="13" t="s">
        <v>208</v>
      </c>
      <c r="D54" s="13" t="s">
        <v>209</v>
      </c>
      <c r="E54" s="14" t="s">
        <v>92</v>
      </c>
      <c r="F54" s="15">
        <v>803.52</v>
      </c>
      <c r="G54" s="15"/>
      <c r="H54" s="16">
        <f aca="true" t="shared" si="7" ref="H54:H64">F54*G54</f>
        <v>0</v>
      </c>
      <c r="I54" s="17">
        <v>0</v>
      </c>
      <c r="J54" s="18">
        <f aca="true" t="shared" si="8" ref="J54:J64">F54*I54</f>
        <v>0</v>
      </c>
    </row>
    <row r="55" spans="1:17" s="168" customFormat="1" ht="15" customHeight="1">
      <c r="A55" s="127">
        <v>41</v>
      </c>
      <c r="B55" s="129" t="s">
        <v>12</v>
      </c>
      <c r="C55" s="129" t="str">
        <f>B55</f>
        <v>Specifikace</v>
      </c>
      <c r="D55" s="304" t="s">
        <v>146</v>
      </c>
      <c r="E55" s="305" t="s">
        <v>237</v>
      </c>
      <c r="F55" s="306">
        <v>843.7</v>
      </c>
      <c r="G55" s="307"/>
      <c r="H55" s="16">
        <f t="shared" si="7"/>
        <v>0</v>
      </c>
      <c r="I55" s="292">
        <v>0.002</v>
      </c>
      <c r="J55" s="18">
        <f t="shared" si="8"/>
        <v>1.6874000000000002</v>
      </c>
      <c r="K55" s="169"/>
      <c r="L55" s="7"/>
      <c r="Q55" s="7"/>
    </row>
    <row r="56" spans="1:10" s="139" customFormat="1" ht="15" customHeight="1">
      <c r="A56" s="127">
        <v>42</v>
      </c>
      <c r="B56" s="122" t="s">
        <v>71</v>
      </c>
      <c r="C56" s="13" t="str">
        <f>CONCATENATE(LEFT(B56,3)," ",MID(B56,4,2),"-",MID(B56,6,4),".",RIGHT(B56,3))</f>
        <v>713 14-1151.R00</v>
      </c>
      <c r="D56" s="13" t="s">
        <v>183</v>
      </c>
      <c r="E56" s="14" t="s">
        <v>92</v>
      </c>
      <c r="F56" s="15">
        <v>40.23</v>
      </c>
      <c r="G56" s="15"/>
      <c r="H56" s="16">
        <f>F56*G56</f>
        <v>0</v>
      </c>
      <c r="I56" s="17">
        <v>0</v>
      </c>
      <c r="J56" s="18">
        <f>F56*I56</f>
        <v>0</v>
      </c>
    </row>
    <row r="57" spans="1:17" s="177" customFormat="1" ht="15" customHeight="1">
      <c r="A57" s="127">
        <v>43</v>
      </c>
      <c r="B57" s="129" t="s">
        <v>12</v>
      </c>
      <c r="C57" s="129" t="str">
        <f>B57</f>
        <v>Specifikace</v>
      </c>
      <c r="D57" s="304" t="s">
        <v>184</v>
      </c>
      <c r="E57" s="305" t="s">
        <v>237</v>
      </c>
      <c r="F57" s="306">
        <v>43.2</v>
      </c>
      <c r="G57" s="307"/>
      <c r="H57" s="16">
        <f>F57*G57</f>
        <v>0</v>
      </c>
      <c r="I57" s="292">
        <v>0.0021</v>
      </c>
      <c r="J57" s="18">
        <f>F57*I57</f>
        <v>0.09072</v>
      </c>
      <c r="K57" s="169"/>
      <c r="L57" s="7"/>
      <c r="Q57" s="7"/>
    </row>
    <row r="58" spans="1:13" s="139" customFormat="1" ht="15" customHeight="1">
      <c r="A58" s="127">
        <v>44</v>
      </c>
      <c r="B58" s="129" t="s">
        <v>12</v>
      </c>
      <c r="C58" s="13" t="s">
        <v>77</v>
      </c>
      <c r="D58" s="13" t="s">
        <v>95</v>
      </c>
      <c r="E58" s="14" t="s">
        <v>92</v>
      </c>
      <c r="F58" s="15">
        <v>40.92</v>
      </c>
      <c r="G58" s="15"/>
      <c r="H58" s="16">
        <f t="shared" si="7"/>
        <v>0</v>
      </c>
      <c r="I58" s="17">
        <v>0.00053</v>
      </c>
      <c r="J58" s="18">
        <f t="shared" si="8"/>
        <v>0.0216876</v>
      </c>
      <c r="L58" s="167"/>
      <c r="M58" s="130"/>
    </row>
    <row r="59" spans="1:17" s="177" customFormat="1" ht="15" customHeight="1">
      <c r="A59" s="127">
        <v>45</v>
      </c>
      <c r="B59" s="129" t="s">
        <v>12</v>
      </c>
      <c r="C59" s="129" t="str">
        <f>B59</f>
        <v>Specifikace</v>
      </c>
      <c r="D59" s="304" t="s">
        <v>91</v>
      </c>
      <c r="E59" s="305" t="s">
        <v>238</v>
      </c>
      <c r="F59" s="308">
        <v>45.02</v>
      </c>
      <c r="G59" s="307"/>
      <c r="H59" s="16">
        <f t="shared" si="7"/>
        <v>0</v>
      </c>
      <c r="I59" s="292">
        <v>0.0015</v>
      </c>
      <c r="J59" s="18">
        <f t="shared" si="8"/>
        <v>0.06753</v>
      </c>
      <c r="K59" s="178"/>
      <c r="L59" s="164"/>
      <c r="M59" s="179"/>
      <c r="N59" s="164"/>
      <c r="O59" s="164"/>
      <c r="Q59" s="164"/>
    </row>
    <row r="60" spans="1:13" s="139" customFormat="1" ht="15" customHeight="1">
      <c r="A60" s="127">
        <v>46</v>
      </c>
      <c r="B60" s="129" t="s">
        <v>12</v>
      </c>
      <c r="C60" s="13" t="s">
        <v>77</v>
      </c>
      <c r="D60" s="13" t="s">
        <v>82</v>
      </c>
      <c r="E60" s="14" t="s">
        <v>92</v>
      </c>
      <c r="F60" s="15">
        <v>76.76</v>
      </c>
      <c r="G60" s="15"/>
      <c r="H60" s="16">
        <f t="shared" si="7"/>
        <v>0</v>
      </c>
      <c r="I60" s="17">
        <v>0.00053</v>
      </c>
      <c r="J60" s="18">
        <f t="shared" si="8"/>
        <v>0.0406828</v>
      </c>
      <c r="L60" s="167"/>
      <c r="M60" s="130"/>
    </row>
    <row r="61" spans="1:17" s="177" customFormat="1" ht="15" customHeight="1">
      <c r="A61" s="127">
        <v>47</v>
      </c>
      <c r="B61" s="129" t="s">
        <v>12</v>
      </c>
      <c r="C61" s="129" t="str">
        <f>B61</f>
        <v>Specifikace</v>
      </c>
      <c r="D61" s="304" t="s">
        <v>147</v>
      </c>
      <c r="E61" s="305" t="s">
        <v>238</v>
      </c>
      <c r="F61" s="308">
        <v>84.44</v>
      </c>
      <c r="G61" s="307"/>
      <c r="H61" s="16">
        <f t="shared" si="7"/>
        <v>0</v>
      </c>
      <c r="I61" s="292">
        <v>0.0021</v>
      </c>
      <c r="J61" s="18">
        <f t="shared" si="8"/>
        <v>0.17732399999999998</v>
      </c>
      <c r="K61" s="178"/>
      <c r="L61" s="164"/>
      <c r="M61" s="179"/>
      <c r="N61" s="164"/>
      <c r="O61" s="164"/>
      <c r="Q61" s="164"/>
    </row>
    <row r="62" spans="1:17" s="186" customFormat="1" ht="15" customHeight="1">
      <c r="A62" s="127">
        <v>48</v>
      </c>
      <c r="B62" s="183" t="s">
        <v>12</v>
      </c>
      <c r="C62" s="183" t="str">
        <f>B62</f>
        <v>Specifikace</v>
      </c>
      <c r="D62" s="309" t="s">
        <v>96</v>
      </c>
      <c r="E62" s="310" t="s">
        <v>11</v>
      </c>
      <c r="F62" s="311">
        <v>14</v>
      </c>
      <c r="G62" s="312"/>
      <c r="H62" s="184">
        <f>F62*G62</f>
        <v>0</v>
      </c>
      <c r="I62" s="313">
        <v>0.001</v>
      </c>
      <c r="J62" s="185">
        <f>F62*I62</f>
        <v>0.014</v>
      </c>
      <c r="K62" s="178"/>
      <c r="L62" s="164"/>
      <c r="N62" s="163"/>
      <c r="P62" s="164"/>
      <c r="Q62" s="164"/>
    </row>
    <row r="63" spans="1:17" s="186" customFormat="1" ht="15" customHeight="1">
      <c r="A63" s="127">
        <v>49</v>
      </c>
      <c r="B63" s="183" t="s">
        <v>12</v>
      </c>
      <c r="C63" s="183" t="s">
        <v>113</v>
      </c>
      <c r="D63" s="309" t="s">
        <v>103</v>
      </c>
      <c r="E63" s="310" t="s">
        <v>101</v>
      </c>
      <c r="F63" s="311">
        <v>1</v>
      </c>
      <c r="G63" s="312"/>
      <c r="H63" s="184">
        <f>F63*G63</f>
        <v>0</v>
      </c>
      <c r="I63" s="313">
        <v>0.01</v>
      </c>
      <c r="J63" s="185">
        <f>F63*I63</f>
        <v>0.01</v>
      </c>
      <c r="K63" s="178"/>
      <c r="L63" s="164"/>
      <c r="N63" s="163"/>
      <c r="P63" s="164"/>
      <c r="Q63" s="164"/>
    </row>
    <row r="64" spans="1:18" s="118" customFormat="1" ht="15" customHeight="1">
      <c r="A64" s="127">
        <v>50</v>
      </c>
      <c r="B64" s="122" t="s">
        <v>83</v>
      </c>
      <c r="C64" s="13" t="str">
        <f>CONCATENATE(LEFT(B64,3)," ",MID(B64,4,2),"-",MID(B64,6,4),".",RIGHT(B64,3))</f>
        <v>998 71-3102.R00</v>
      </c>
      <c r="D64" s="13" t="s">
        <v>102</v>
      </c>
      <c r="E64" s="14" t="s">
        <v>27</v>
      </c>
      <c r="F64" s="15"/>
      <c r="G64" s="15"/>
      <c r="H64" s="16">
        <f t="shared" si="7"/>
        <v>0</v>
      </c>
      <c r="I64" s="17">
        <v>0</v>
      </c>
      <c r="J64" s="18">
        <f t="shared" si="8"/>
        <v>0</v>
      </c>
      <c r="R64" s="119"/>
    </row>
    <row r="65" spans="1:10" s="7" customFormat="1" ht="15" customHeight="1">
      <c r="A65" s="148"/>
      <c r="B65" s="149"/>
      <c r="C65" s="150" t="s">
        <v>72</v>
      </c>
      <c r="D65" s="151" t="s">
        <v>70</v>
      </c>
      <c r="E65" s="152"/>
      <c r="F65" s="153"/>
      <c r="G65" s="154"/>
      <c r="H65" s="154">
        <f>SUM(H54:H64)</f>
        <v>0</v>
      </c>
      <c r="I65" s="149"/>
      <c r="J65" s="155">
        <f>SUM(J54:J64)</f>
        <v>2.1093443999999995</v>
      </c>
    </row>
    <row r="66" spans="1:10" s="1" customFormat="1" ht="15" customHeight="1">
      <c r="A66" s="157"/>
      <c r="B66" s="157"/>
      <c r="C66" s="157"/>
      <c r="D66" s="157"/>
      <c r="E66" s="158"/>
      <c r="F66" s="159"/>
      <c r="G66" s="159"/>
      <c r="H66" s="159"/>
      <c r="I66" s="157"/>
      <c r="J66" s="157"/>
    </row>
    <row r="67" spans="1:11" s="7" customFormat="1" ht="15" customHeight="1">
      <c r="A67" s="250" t="s">
        <v>9</v>
      </c>
      <c r="B67" s="251"/>
      <c r="C67" s="252">
        <v>721</v>
      </c>
      <c r="D67" s="251" t="s">
        <v>152</v>
      </c>
      <c r="E67" s="251"/>
      <c r="F67" s="253"/>
      <c r="G67" s="253"/>
      <c r="H67" s="253"/>
      <c r="I67" s="251"/>
      <c r="J67" s="254"/>
      <c r="K67" s="255"/>
    </row>
    <row r="68" spans="1:11" s="257" customFormat="1" ht="15" customHeight="1">
      <c r="A68" s="217">
        <v>51</v>
      </c>
      <c r="B68" s="187"/>
      <c r="C68" s="188" t="s">
        <v>153</v>
      </c>
      <c r="D68" s="188" t="s">
        <v>210</v>
      </c>
      <c r="E68" s="194" t="s">
        <v>11</v>
      </c>
      <c r="F68" s="189">
        <v>6</v>
      </c>
      <c r="G68" s="189"/>
      <c r="H68" s="184">
        <f>F68*G68</f>
        <v>0</v>
      </c>
      <c r="I68" s="190">
        <v>0.005</v>
      </c>
      <c r="J68" s="185">
        <f>F68*I68</f>
        <v>0.03</v>
      </c>
      <c r="K68" s="256"/>
    </row>
    <row r="69" spans="1:11" s="257" customFormat="1" ht="15" customHeight="1">
      <c r="A69" s="217">
        <v>52</v>
      </c>
      <c r="B69" s="187"/>
      <c r="C69" s="188" t="s">
        <v>154</v>
      </c>
      <c r="D69" s="188" t="s">
        <v>211</v>
      </c>
      <c r="E69" s="194" t="s">
        <v>11</v>
      </c>
      <c r="F69" s="189">
        <v>23</v>
      </c>
      <c r="G69" s="189"/>
      <c r="H69" s="184">
        <f>F69*G69</f>
        <v>0</v>
      </c>
      <c r="I69" s="190">
        <v>0.005</v>
      </c>
      <c r="J69" s="185">
        <f>F69*I69</f>
        <v>0.115</v>
      </c>
      <c r="K69" s="256"/>
    </row>
    <row r="70" spans="1:10" s="239" customFormat="1" ht="15" customHeight="1">
      <c r="A70" s="217">
        <v>53</v>
      </c>
      <c r="B70" s="193" t="s">
        <v>155</v>
      </c>
      <c r="C70" s="188" t="str">
        <f>CONCATENATE(LEFT(B70,3)," ",MID(B70,4,2),"-",MID(B70,6,4),".",RIGHT(B70,3))</f>
        <v>998 72-1103.R00</v>
      </c>
      <c r="D70" s="188" t="s">
        <v>156</v>
      </c>
      <c r="E70" s="314" t="s">
        <v>27</v>
      </c>
      <c r="F70" s="184"/>
      <c r="G70" s="189"/>
      <c r="H70" s="184">
        <f>F70*G70</f>
        <v>0</v>
      </c>
      <c r="I70" s="190">
        <v>0</v>
      </c>
      <c r="J70" s="185">
        <f>F70*I70</f>
        <v>0</v>
      </c>
    </row>
    <row r="71" spans="1:11" s="7" customFormat="1" ht="15" customHeight="1">
      <c r="A71" s="225"/>
      <c r="B71" s="226"/>
      <c r="C71" s="227" t="s">
        <v>157</v>
      </c>
      <c r="D71" s="228" t="s">
        <v>152</v>
      </c>
      <c r="E71" s="258"/>
      <c r="F71" s="230"/>
      <c r="G71" s="231"/>
      <c r="H71" s="231">
        <f>SUM(H68:H70)</f>
        <v>0</v>
      </c>
      <c r="I71" s="226"/>
      <c r="J71" s="232">
        <f>SUM(J68:J70)</f>
        <v>0.14500000000000002</v>
      </c>
      <c r="K71" s="255"/>
    </row>
    <row r="72" spans="1:10" ht="15" customHeight="1">
      <c r="A72" s="259"/>
      <c r="B72" s="259"/>
      <c r="C72" s="260"/>
      <c r="D72" s="260"/>
      <c r="E72" s="261"/>
      <c r="F72" s="236"/>
      <c r="G72" s="262"/>
      <c r="H72" s="262"/>
      <c r="I72" s="233"/>
      <c r="J72" s="233"/>
    </row>
    <row r="73" spans="1:10" s="7" customFormat="1" ht="15" customHeight="1">
      <c r="A73" s="143" t="s">
        <v>9</v>
      </c>
      <c r="B73" s="144"/>
      <c r="C73" s="145">
        <v>762</v>
      </c>
      <c r="D73" s="144" t="s">
        <v>63</v>
      </c>
      <c r="E73" s="144"/>
      <c r="F73" s="146"/>
      <c r="G73" s="146"/>
      <c r="H73" s="146"/>
      <c r="I73" s="144"/>
      <c r="J73" s="147"/>
    </row>
    <row r="74" spans="1:12" s="128" customFormat="1" ht="15" customHeight="1">
      <c r="A74" s="12">
        <v>54</v>
      </c>
      <c r="B74" s="122"/>
      <c r="C74" s="13" t="s">
        <v>78</v>
      </c>
      <c r="D74" s="13" t="s">
        <v>148</v>
      </c>
      <c r="E74" s="305" t="s">
        <v>10</v>
      </c>
      <c r="F74" s="15">
        <v>291.55</v>
      </c>
      <c r="G74" s="15"/>
      <c r="H74" s="16">
        <f aca="true" t="shared" si="9" ref="H74:H87">F74*G74</f>
        <v>0</v>
      </c>
      <c r="I74" s="17">
        <v>0</v>
      </c>
      <c r="J74" s="18">
        <f aca="true" t="shared" si="10" ref="J74:J87">F74*I74</f>
        <v>0</v>
      </c>
      <c r="K74" s="131"/>
      <c r="L74" s="131"/>
    </row>
    <row r="75" spans="1:16" s="130" customFormat="1" ht="15" customHeight="1">
      <c r="A75" s="12">
        <v>55</v>
      </c>
      <c r="B75" s="129" t="s">
        <v>12</v>
      </c>
      <c r="C75" s="129" t="str">
        <f>B75</f>
        <v>Specifikace</v>
      </c>
      <c r="D75" s="315" t="s">
        <v>212</v>
      </c>
      <c r="E75" s="305" t="s">
        <v>44</v>
      </c>
      <c r="F75" s="308">
        <v>140.66</v>
      </c>
      <c r="G75" s="316"/>
      <c r="H75" s="16">
        <f t="shared" si="9"/>
        <v>0</v>
      </c>
      <c r="I75" s="292">
        <v>0.01875</v>
      </c>
      <c r="J75" s="18">
        <f t="shared" si="10"/>
        <v>2.637375</v>
      </c>
      <c r="K75" s="169"/>
      <c r="L75" s="7"/>
      <c r="N75" s="166"/>
      <c r="P75" s="7"/>
    </row>
    <row r="76" spans="1:13" s="249" customFormat="1" ht="14.25">
      <c r="A76" s="12">
        <v>56</v>
      </c>
      <c r="B76" s="188" t="s">
        <v>12</v>
      </c>
      <c r="C76" s="188" t="str">
        <f>B76</f>
        <v>Specifikace</v>
      </c>
      <c r="D76" s="317" t="s">
        <v>151</v>
      </c>
      <c r="E76" s="318" t="s">
        <v>239</v>
      </c>
      <c r="F76" s="189">
        <v>0.89</v>
      </c>
      <c r="G76" s="189"/>
      <c r="H76" s="184">
        <f t="shared" si="9"/>
        <v>0</v>
      </c>
      <c r="I76" s="190">
        <v>0.55</v>
      </c>
      <c r="J76" s="185">
        <f t="shared" si="10"/>
        <v>0.48950000000000005</v>
      </c>
      <c r="K76" s="248"/>
      <c r="L76" s="213"/>
      <c r="M76" s="242"/>
    </row>
    <row r="77" spans="1:15" s="126" customFormat="1" ht="15" customHeight="1">
      <c r="A77" s="12">
        <v>57</v>
      </c>
      <c r="B77" s="125" t="s">
        <v>12</v>
      </c>
      <c r="C77" s="125" t="str">
        <f>B77</f>
        <v>Specifikace</v>
      </c>
      <c r="D77" s="289" t="s">
        <v>149</v>
      </c>
      <c r="E77" s="305" t="s">
        <v>11</v>
      </c>
      <c r="F77" s="306">
        <v>743</v>
      </c>
      <c r="G77" s="319"/>
      <c r="H77" s="16">
        <f>F77*G77</f>
        <v>0</v>
      </c>
      <c r="I77" s="320">
        <v>1E-05</v>
      </c>
      <c r="J77" s="18">
        <f>F77*I77</f>
        <v>0.007430000000000001</v>
      </c>
      <c r="M77" s="175"/>
      <c r="N77" s="165"/>
      <c r="O77" s="7"/>
    </row>
    <row r="78" spans="1:15" s="126" customFormat="1" ht="15" customHeight="1">
      <c r="A78" s="12">
        <v>58</v>
      </c>
      <c r="B78" s="125" t="s">
        <v>12</v>
      </c>
      <c r="C78" s="125" t="str">
        <f>B78</f>
        <v>Specifikace</v>
      </c>
      <c r="D78" s="289" t="s">
        <v>87</v>
      </c>
      <c r="E78" s="305" t="s">
        <v>11</v>
      </c>
      <c r="F78" s="306">
        <v>743</v>
      </c>
      <c r="G78" s="319"/>
      <c r="H78" s="16">
        <f t="shared" si="9"/>
        <v>0</v>
      </c>
      <c r="I78" s="320">
        <v>1E-05</v>
      </c>
      <c r="J78" s="18">
        <f t="shared" si="10"/>
        <v>0.007430000000000001</v>
      </c>
      <c r="M78" s="175"/>
      <c r="N78" s="165"/>
      <c r="O78" s="7"/>
    </row>
    <row r="79" spans="1:256" s="128" customFormat="1" ht="15" customHeight="1">
      <c r="A79" s="12">
        <v>59</v>
      </c>
      <c r="B79" s="187"/>
      <c r="C79" s="188" t="s">
        <v>191</v>
      </c>
      <c r="D79" s="188" t="s">
        <v>185</v>
      </c>
      <c r="E79" s="194" t="s">
        <v>10</v>
      </c>
      <c r="F79" s="189">
        <v>6.65</v>
      </c>
      <c r="G79" s="189"/>
      <c r="H79" s="184">
        <f t="shared" si="9"/>
        <v>0</v>
      </c>
      <c r="I79" s="190">
        <v>0</v>
      </c>
      <c r="J79" s="185">
        <f t="shared" si="10"/>
        <v>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s="128" customFormat="1" ht="15" customHeight="1">
      <c r="A80" s="12">
        <v>60</v>
      </c>
      <c r="B80" s="191" t="s">
        <v>12</v>
      </c>
      <c r="C80" s="191" t="str">
        <f>B80</f>
        <v>Specifikace</v>
      </c>
      <c r="D80" s="188" t="s">
        <v>186</v>
      </c>
      <c r="E80" s="321" t="s">
        <v>240</v>
      </c>
      <c r="F80" s="322">
        <v>0.11</v>
      </c>
      <c r="G80" s="323"/>
      <c r="H80" s="184">
        <f t="shared" si="9"/>
        <v>0</v>
      </c>
      <c r="I80" s="324">
        <v>0.55</v>
      </c>
      <c r="J80" s="185">
        <f t="shared" si="10"/>
        <v>0.060500000000000005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128" customFormat="1" ht="15" customHeight="1">
      <c r="A81" s="12">
        <v>61</v>
      </c>
      <c r="B81" s="191"/>
      <c r="C81" s="191" t="s">
        <v>12</v>
      </c>
      <c r="D81" s="325" t="s">
        <v>187</v>
      </c>
      <c r="E81" s="326" t="s">
        <v>11</v>
      </c>
      <c r="F81" s="322">
        <v>54</v>
      </c>
      <c r="G81" s="327"/>
      <c r="H81" s="184">
        <f>F81*G81</f>
        <v>0</v>
      </c>
      <c r="I81" s="324">
        <v>1E-05</v>
      </c>
      <c r="J81" s="185">
        <f>F81*I81</f>
        <v>0.00054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128" customFormat="1" ht="15" customHeight="1">
      <c r="A82" s="12">
        <v>62</v>
      </c>
      <c r="B82" s="191"/>
      <c r="C82" s="191" t="s">
        <v>12</v>
      </c>
      <c r="D82" s="325" t="s">
        <v>188</v>
      </c>
      <c r="E82" s="326" t="s">
        <v>11</v>
      </c>
      <c r="F82" s="322">
        <v>54</v>
      </c>
      <c r="G82" s="327"/>
      <c r="H82" s="184">
        <f t="shared" si="9"/>
        <v>0</v>
      </c>
      <c r="I82" s="324">
        <v>1E-05</v>
      </c>
      <c r="J82" s="185">
        <f t="shared" si="10"/>
        <v>0.00054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130" customFormat="1" ht="15" customHeight="1">
      <c r="A83" s="12">
        <v>63</v>
      </c>
      <c r="B83" s="187"/>
      <c r="C83" s="188" t="s">
        <v>192</v>
      </c>
      <c r="D83" s="188" t="s">
        <v>189</v>
      </c>
      <c r="E83" s="194" t="s">
        <v>10</v>
      </c>
      <c r="F83" s="273">
        <v>6.65</v>
      </c>
      <c r="G83" s="189"/>
      <c r="H83" s="184">
        <f>F83*G83</f>
        <v>0</v>
      </c>
      <c r="I83" s="190">
        <v>0</v>
      </c>
      <c r="J83" s="185">
        <f>F83*I83</f>
        <v>0</v>
      </c>
      <c r="K83" s="131"/>
      <c r="L83" s="128"/>
      <c r="M83" s="7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  <c r="EG83" s="128"/>
      <c r="EH83" s="128"/>
      <c r="EI83" s="128"/>
      <c r="EJ83" s="128"/>
      <c r="EK83" s="128"/>
      <c r="EL83" s="128"/>
      <c r="EM83" s="128"/>
      <c r="EN83" s="128"/>
      <c r="EO83" s="128"/>
      <c r="EP83" s="128"/>
      <c r="EQ83" s="128"/>
      <c r="ER83" s="128"/>
      <c r="ES83" s="128"/>
      <c r="ET83" s="128"/>
      <c r="EU83" s="128"/>
      <c r="EV83" s="128"/>
      <c r="EW83" s="128"/>
      <c r="EX83" s="128"/>
      <c r="EY83" s="128"/>
      <c r="EZ83" s="128"/>
      <c r="FA83" s="128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GW83" s="128"/>
      <c r="GX83" s="128"/>
      <c r="GY83" s="128"/>
      <c r="GZ83" s="128"/>
      <c r="HA83" s="128"/>
      <c r="HB83" s="128"/>
      <c r="HC83" s="128"/>
      <c r="HD83" s="128"/>
      <c r="HE83" s="128"/>
      <c r="HF83" s="128"/>
      <c r="HG83" s="128"/>
      <c r="HH83" s="128"/>
      <c r="HI83" s="128"/>
      <c r="HJ83" s="128"/>
      <c r="HK83" s="128"/>
      <c r="HL83" s="128"/>
      <c r="HM83" s="128"/>
      <c r="HN83" s="128"/>
      <c r="HO83" s="128"/>
      <c r="HP83" s="128"/>
      <c r="HQ83" s="128"/>
      <c r="HR83" s="128"/>
      <c r="HS83" s="128"/>
      <c r="HT83" s="128"/>
      <c r="HU83" s="128"/>
      <c r="HV83" s="128"/>
      <c r="HW83" s="128"/>
      <c r="HX83" s="128"/>
      <c r="HY83" s="128"/>
      <c r="HZ83" s="128"/>
      <c r="IA83" s="128"/>
      <c r="IB83" s="128"/>
      <c r="IC83" s="128"/>
      <c r="ID83" s="128"/>
      <c r="IE83" s="128"/>
      <c r="IF83" s="128"/>
      <c r="IG83" s="128"/>
      <c r="IH83" s="128"/>
      <c r="II83" s="128"/>
      <c r="IJ83" s="128"/>
      <c r="IK83" s="128"/>
      <c r="IL83" s="128"/>
      <c r="IM83" s="128"/>
      <c r="IN83" s="128"/>
      <c r="IO83" s="128"/>
      <c r="IP83" s="128"/>
      <c r="IQ83" s="128"/>
      <c r="IR83" s="128"/>
      <c r="IS83" s="128"/>
      <c r="IT83" s="128"/>
      <c r="IU83" s="128"/>
      <c r="IV83" s="128"/>
    </row>
    <row r="84" spans="1:13" s="130" customFormat="1" ht="15" customHeight="1">
      <c r="A84" s="12">
        <v>64</v>
      </c>
      <c r="B84" s="183" t="s">
        <v>12</v>
      </c>
      <c r="C84" s="183" t="str">
        <f>B84</f>
        <v>Specifikace</v>
      </c>
      <c r="D84" s="328" t="s">
        <v>212</v>
      </c>
      <c r="E84" s="310" t="s">
        <v>44</v>
      </c>
      <c r="F84" s="329">
        <v>2.2</v>
      </c>
      <c r="G84" s="330"/>
      <c r="H84" s="184">
        <f>F84*G84</f>
        <v>0</v>
      </c>
      <c r="I84" s="313">
        <v>0.01875</v>
      </c>
      <c r="J84" s="185">
        <f>F84*I84</f>
        <v>0.04125</v>
      </c>
      <c r="K84" s="267"/>
      <c r="M84" s="7"/>
    </row>
    <row r="85" spans="1:256" s="128" customFormat="1" ht="15" customHeight="1">
      <c r="A85" s="12">
        <v>65</v>
      </c>
      <c r="B85" s="183" t="s">
        <v>12</v>
      </c>
      <c r="C85" s="183" t="str">
        <f>B85</f>
        <v>Specifikace</v>
      </c>
      <c r="D85" s="325" t="s">
        <v>190</v>
      </c>
      <c r="E85" s="331" t="s">
        <v>11</v>
      </c>
      <c r="F85" s="329">
        <v>54</v>
      </c>
      <c r="G85" s="312"/>
      <c r="H85" s="184">
        <f>F85*G85</f>
        <v>0</v>
      </c>
      <c r="I85" s="313">
        <v>1E-05</v>
      </c>
      <c r="J85" s="185">
        <f>F85*I85</f>
        <v>0.00054</v>
      </c>
      <c r="K85" s="130"/>
      <c r="L85" s="130"/>
      <c r="M85" s="7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0"/>
      <c r="DL85" s="130"/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0"/>
      <c r="EL85" s="130"/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0"/>
      <c r="FL85" s="130"/>
      <c r="FM85" s="130"/>
      <c r="FN85" s="130"/>
      <c r="FO85" s="130"/>
      <c r="FP85" s="130"/>
      <c r="FQ85" s="130"/>
      <c r="FR85" s="130"/>
      <c r="FS85" s="130"/>
      <c r="FT85" s="130"/>
      <c r="FU85" s="130"/>
      <c r="FV85" s="130"/>
      <c r="FW85" s="130"/>
      <c r="FX85" s="130"/>
      <c r="FY85" s="130"/>
      <c r="FZ85" s="130"/>
      <c r="GA85" s="130"/>
      <c r="GB85" s="130"/>
      <c r="GC85" s="130"/>
      <c r="GD85" s="130"/>
      <c r="GE85" s="130"/>
      <c r="GF85" s="130"/>
      <c r="GG85" s="130"/>
      <c r="GH85" s="130"/>
      <c r="GI85" s="130"/>
      <c r="GJ85" s="130"/>
      <c r="GK85" s="130"/>
      <c r="GL85" s="130"/>
      <c r="GM85" s="130"/>
      <c r="GN85" s="130"/>
      <c r="GO85" s="130"/>
      <c r="GP85" s="130"/>
      <c r="GQ85" s="130"/>
      <c r="GR85" s="130"/>
      <c r="GS85" s="130"/>
      <c r="GT85" s="130"/>
      <c r="GU85" s="130"/>
      <c r="GV85" s="130"/>
      <c r="GW85" s="130"/>
      <c r="GX85" s="130"/>
      <c r="GY85" s="130"/>
      <c r="GZ85" s="130"/>
      <c r="HA85" s="130"/>
      <c r="HB85" s="130"/>
      <c r="HC85" s="130"/>
      <c r="HD85" s="130"/>
      <c r="HE85" s="130"/>
      <c r="HF85" s="130"/>
      <c r="HG85" s="130"/>
      <c r="HH85" s="130"/>
      <c r="HI85" s="130"/>
      <c r="HJ85" s="130"/>
      <c r="HK85" s="130"/>
      <c r="HL85" s="130"/>
      <c r="HM85" s="130"/>
      <c r="HN85" s="130"/>
      <c r="HO85" s="130"/>
      <c r="HP85" s="130"/>
      <c r="HQ85" s="130"/>
      <c r="HR85" s="130"/>
      <c r="HS85" s="130"/>
      <c r="HT85" s="130"/>
      <c r="HU85" s="130"/>
      <c r="HV85" s="130"/>
      <c r="HW85" s="130"/>
      <c r="HX85" s="130"/>
      <c r="HY85" s="130"/>
      <c r="HZ85" s="130"/>
      <c r="IA85" s="130"/>
      <c r="IB85" s="130"/>
      <c r="IC85" s="130"/>
      <c r="ID85" s="130"/>
      <c r="IE85" s="130"/>
      <c r="IF85" s="130"/>
      <c r="IG85" s="130"/>
      <c r="IH85" s="130"/>
      <c r="II85" s="130"/>
      <c r="IJ85" s="130"/>
      <c r="IK85" s="130"/>
      <c r="IL85" s="130"/>
      <c r="IM85" s="130"/>
      <c r="IN85" s="130"/>
      <c r="IO85" s="130"/>
      <c r="IP85" s="130"/>
      <c r="IQ85" s="130"/>
      <c r="IR85" s="130"/>
      <c r="IS85" s="130"/>
      <c r="IT85" s="130"/>
      <c r="IU85" s="130"/>
      <c r="IV85" s="130"/>
    </row>
    <row r="86" spans="1:10" s="180" customFormat="1" ht="15" customHeight="1">
      <c r="A86" s="12">
        <v>66</v>
      </c>
      <c r="B86" s="191" t="s">
        <v>12</v>
      </c>
      <c r="C86" s="191" t="str">
        <f>B86</f>
        <v>Specifikace</v>
      </c>
      <c r="D86" s="332" t="s">
        <v>150</v>
      </c>
      <c r="E86" s="321" t="s">
        <v>101</v>
      </c>
      <c r="F86" s="322">
        <v>1</v>
      </c>
      <c r="G86" s="327"/>
      <c r="H86" s="184">
        <f t="shared" si="9"/>
        <v>0</v>
      </c>
      <c r="I86" s="324">
        <v>1E-05</v>
      </c>
      <c r="J86" s="185">
        <f t="shared" si="10"/>
        <v>1E-05</v>
      </c>
    </row>
    <row r="87" spans="1:10" s="118" customFormat="1" ht="15" customHeight="1">
      <c r="A87" s="12">
        <v>67</v>
      </c>
      <c r="B87" s="122" t="s">
        <v>86</v>
      </c>
      <c r="C87" s="13" t="str">
        <f>CONCATENATE(LEFT(B87,3)," ",MID(B87,4,2),"-",MID(B87,6,4),".",RIGHT(B87,3))</f>
        <v>998 76-2102.R00</v>
      </c>
      <c r="D87" s="13" t="s">
        <v>115</v>
      </c>
      <c r="E87" s="14" t="s">
        <v>27</v>
      </c>
      <c r="F87" s="15"/>
      <c r="G87" s="15"/>
      <c r="H87" s="16">
        <f t="shared" si="9"/>
        <v>0</v>
      </c>
      <c r="I87" s="17">
        <v>0</v>
      </c>
      <c r="J87" s="18">
        <f t="shared" si="10"/>
        <v>0</v>
      </c>
    </row>
    <row r="88" spans="1:10" s="7" customFormat="1" ht="15" customHeight="1">
      <c r="A88" s="148"/>
      <c r="B88" s="149"/>
      <c r="C88" s="150" t="s">
        <v>64</v>
      </c>
      <c r="D88" s="151" t="s">
        <v>63</v>
      </c>
      <c r="E88" s="152"/>
      <c r="F88" s="153"/>
      <c r="G88" s="154"/>
      <c r="H88" s="154">
        <f>SUM(H74:H87)</f>
        <v>0</v>
      </c>
      <c r="I88" s="149"/>
      <c r="J88" s="155">
        <f>SUM(J74:J87)</f>
        <v>3.2451149999999997</v>
      </c>
    </row>
    <row r="89" spans="1:10" s="1" customFormat="1" ht="15" customHeight="1">
      <c r="A89" s="157"/>
      <c r="B89" s="157"/>
      <c r="C89" s="157"/>
      <c r="D89" s="157"/>
      <c r="E89" s="158"/>
      <c r="F89" s="159"/>
      <c r="G89" s="159"/>
      <c r="H89" s="159"/>
      <c r="I89" s="157"/>
      <c r="J89" s="157"/>
    </row>
    <row r="90" spans="1:10" s="7" customFormat="1" ht="15" customHeight="1">
      <c r="A90" s="143" t="s">
        <v>9</v>
      </c>
      <c r="B90" s="144"/>
      <c r="C90" s="145">
        <v>764</v>
      </c>
      <c r="D90" s="144" t="s">
        <v>65</v>
      </c>
      <c r="E90" s="144"/>
      <c r="F90" s="146"/>
      <c r="G90" s="146"/>
      <c r="H90" s="146"/>
      <c r="I90" s="144"/>
      <c r="J90" s="147"/>
    </row>
    <row r="91" spans="1:17" s="118" customFormat="1" ht="15" customHeight="1">
      <c r="A91" s="12">
        <v>68</v>
      </c>
      <c r="B91" s="268" t="s">
        <v>89</v>
      </c>
      <c r="C91" s="13" t="str">
        <f aca="true" t="shared" si="11" ref="C91:C104">CONCATENATE(LEFT(B91,3)," ",MID(B91,4,2),"-",MID(B91,6,4),".",RIGHT(B91,3))</f>
        <v>764 53-0410.R00</v>
      </c>
      <c r="D91" s="13" t="s">
        <v>213</v>
      </c>
      <c r="E91" s="14" t="s">
        <v>10</v>
      </c>
      <c r="F91" s="15">
        <v>92.8</v>
      </c>
      <c r="G91" s="15"/>
      <c r="H91" s="16">
        <f aca="true" t="shared" si="12" ref="H91:H104">F91*G91</f>
        <v>0</v>
      </c>
      <c r="I91" s="17">
        <v>0.00309</v>
      </c>
      <c r="J91" s="18">
        <f aca="true" t="shared" si="13" ref="J91:J104">F91*I91</f>
        <v>0.28675199999999995</v>
      </c>
      <c r="Q91" s="119"/>
    </row>
    <row r="92" spans="1:17" s="118" customFormat="1" ht="15" customHeight="1">
      <c r="A92" s="192">
        <v>69</v>
      </c>
      <c r="B92" s="269" t="s">
        <v>160</v>
      </c>
      <c r="C92" s="188" t="str">
        <f t="shared" si="11"/>
        <v>764 35-4203.R00</v>
      </c>
      <c r="D92" s="188" t="s">
        <v>161</v>
      </c>
      <c r="E92" s="194" t="s">
        <v>10</v>
      </c>
      <c r="F92" s="189">
        <v>92.8</v>
      </c>
      <c r="G92" s="189"/>
      <c r="H92" s="184">
        <f t="shared" si="12"/>
        <v>0</v>
      </c>
      <c r="I92" s="190">
        <v>0.00178</v>
      </c>
      <c r="J92" s="185">
        <f t="shared" si="13"/>
        <v>0.165184</v>
      </c>
      <c r="Q92" s="119"/>
    </row>
    <row r="93" spans="1:17" s="118" customFormat="1" ht="15" customHeight="1">
      <c r="A93" s="12">
        <v>70</v>
      </c>
      <c r="B93" s="269" t="s">
        <v>158</v>
      </c>
      <c r="C93" s="188" t="str">
        <f t="shared" si="11"/>
        <v>764 33-9230.R00</v>
      </c>
      <c r="D93" s="188" t="s">
        <v>159</v>
      </c>
      <c r="E93" s="194" t="s">
        <v>92</v>
      </c>
      <c r="F93" s="189">
        <v>8.6</v>
      </c>
      <c r="G93" s="189"/>
      <c r="H93" s="184">
        <f t="shared" si="12"/>
        <v>0</v>
      </c>
      <c r="I93" s="190">
        <v>0.0084</v>
      </c>
      <c r="J93" s="185">
        <f t="shared" si="13"/>
        <v>0.07224</v>
      </c>
      <c r="Q93" s="119"/>
    </row>
    <row r="94" spans="1:17" s="118" customFormat="1" ht="15" customHeight="1">
      <c r="A94" s="192">
        <v>71</v>
      </c>
      <c r="B94" s="269" t="s">
        <v>97</v>
      </c>
      <c r="C94" s="188" t="str">
        <f t="shared" si="11"/>
        <v>764 86-6230.R00</v>
      </c>
      <c r="D94" s="188" t="s">
        <v>214</v>
      </c>
      <c r="E94" s="194" t="s">
        <v>10</v>
      </c>
      <c r="F94" s="189">
        <v>12.2</v>
      </c>
      <c r="G94" s="189"/>
      <c r="H94" s="184">
        <f t="shared" si="12"/>
        <v>0</v>
      </c>
      <c r="I94" s="190">
        <v>0.0012</v>
      </c>
      <c r="J94" s="185">
        <f t="shared" si="13"/>
        <v>0.014639999999999999</v>
      </c>
      <c r="Q94" s="119"/>
    </row>
    <row r="95" spans="1:17" s="118" customFormat="1" ht="15" customHeight="1">
      <c r="A95" s="12">
        <v>72</v>
      </c>
      <c r="B95" s="94" t="s">
        <v>89</v>
      </c>
      <c r="C95" s="13" t="str">
        <f t="shared" si="11"/>
        <v>764 53-0410.R00</v>
      </c>
      <c r="D95" s="13" t="s">
        <v>213</v>
      </c>
      <c r="E95" s="14" t="s">
        <v>10</v>
      </c>
      <c r="F95" s="15">
        <v>13.15</v>
      </c>
      <c r="G95" s="15"/>
      <c r="H95" s="16">
        <f t="shared" si="12"/>
        <v>0</v>
      </c>
      <c r="I95" s="17">
        <v>0.00309</v>
      </c>
      <c r="J95" s="18">
        <f t="shared" si="13"/>
        <v>0.040633499999999996</v>
      </c>
      <c r="Q95" s="119"/>
    </row>
    <row r="96" spans="1:17" s="118" customFormat="1" ht="15" customHeight="1">
      <c r="A96" s="192">
        <v>73</v>
      </c>
      <c r="B96" s="193" t="s">
        <v>160</v>
      </c>
      <c r="C96" s="188" t="str">
        <f t="shared" si="11"/>
        <v>764 35-4203.R00</v>
      </c>
      <c r="D96" s="188" t="s">
        <v>161</v>
      </c>
      <c r="E96" s="194" t="s">
        <v>10</v>
      </c>
      <c r="F96" s="189">
        <v>13.15</v>
      </c>
      <c r="G96" s="189"/>
      <c r="H96" s="184">
        <f t="shared" si="12"/>
        <v>0</v>
      </c>
      <c r="I96" s="190">
        <v>0.00178</v>
      </c>
      <c r="J96" s="185">
        <f t="shared" si="13"/>
        <v>0.023407</v>
      </c>
      <c r="Q96" s="119"/>
    </row>
    <row r="97" spans="1:17" s="118" customFormat="1" ht="15" customHeight="1">
      <c r="A97" s="12">
        <v>74</v>
      </c>
      <c r="B97" s="187" t="s">
        <v>167</v>
      </c>
      <c r="C97" s="188" t="str">
        <f t="shared" si="11"/>
        <v>764 92-3230.R00</v>
      </c>
      <c r="D97" s="188" t="s">
        <v>215</v>
      </c>
      <c r="E97" s="194" t="s">
        <v>10</v>
      </c>
      <c r="F97" s="189">
        <v>6.65</v>
      </c>
      <c r="G97" s="189"/>
      <c r="H97" s="184">
        <f t="shared" si="12"/>
        <v>0</v>
      </c>
      <c r="I97" s="190">
        <v>0.0033</v>
      </c>
      <c r="J97" s="185">
        <f t="shared" si="13"/>
        <v>0.021945000000000003</v>
      </c>
      <c r="Q97" s="119"/>
    </row>
    <row r="98" spans="1:17" s="118" customFormat="1" ht="15" customHeight="1">
      <c r="A98" s="192">
        <v>75</v>
      </c>
      <c r="B98" s="193" t="s">
        <v>173</v>
      </c>
      <c r="C98" s="188" t="str">
        <f t="shared" si="11"/>
        <v>764 93-3230.R00</v>
      </c>
      <c r="D98" s="188" t="s">
        <v>216</v>
      </c>
      <c r="E98" s="194" t="s">
        <v>10</v>
      </c>
      <c r="F98" s="189">
        <v>6.05</v>
      </c>
      <c r="G98" s="189"/>
      <c r="H98" s="184">
        <f t="shared" si="12"/>
        <v>0</v>
      </c>
      <c r="I98" s="190">
        <v>0.0033</v>
      </c>
      <c r="J98" s="185">
        <f t="shared" si="13"/>
        <v>0.019965</v>
      </c>
      <c r="Q98" s="119"/>
    </row>
    <row r="99" spans="1:17" s="118" customFormat="1" ht="15" customHeight="1">
      <c r="A99" s="12">
        <v>76</v>
      </c>
      <c r="B99" s="193" t="s">
        <v>168</v>
      </c>
      <c r="C99" s="188" t="str">
        <f t="shared" si="11"/>
        <v>764 81-5212.R00</v>
      </c>
      <c r="D99" s="188" t="s">
        <v>217</v>
      </c>
      <c r="E99" s="194" t="s">
        <v>10</v>
      </c>
      <c r="F99" s="189">
        <v>6.75</v>
      </c>
      <c r="G99" s="189"/>
      <c r="H99" s="184">
        <f t="shared" si="12"/>
        <v>0</v>
      </c>
      <c r="I99" s="190">
        <v>0.00308</v>
      </c>
      <c r="J99" s="185">
        <f t="shared" si="13"/>
        <v>0.02079</v>
      </c>
      <c r="Q99" s="119"/>
    </row>
    <row r="100" spans="1:17" s="118" customFormat="1" ht="15" customHeight="1">
      <c r="A100" s="192">
        <v>77</v>
      </c>
      <c r="B100" s="193" t="s">
        <v>169</v>
      </c>
      <c r="C100" s="188" t="str">
        <f t="shared" si="11"/>
        <v>764 81-5403.R00</v>
      </c>
      <c r="D100" s="188" t="s">
        <v>218</v>
      </c>
      <c r="E100" s="194" t="s">
        <v>10</v>
      </c>
      <c r="F100" s="189">
        <v>6.65</v>
      </c>
      <c r="G100" s="189"/>
      <c r="H100" s="184">
        <f t="shared" si="12"/>
        <v>0</v>
      </c>
      <c r="I100" s="190">
        <v>0.00178</v>
      </c>
      <c r="J100" s="185">
        <f t="shared" si="13"/>
        <v>0.011837</v>
      </c>
      <c r="Q100" s="119"/>
    </row>
    <row r="101" spans="1:17" s="118" customFormat="1" ht="15" customHeight="1">
      <c r="A101" s="12">
        <v>78</v>
      </c>
      <c r="B101" s="193" t="s">
        <v>170</v>
      </c>
      <c r="C101" s="188" t="str">
        <f t="shared" si="11"/>
        <v>764 81-5810.R00</v>
      </c>
      <c r="D101" s="188" t="s">
        <v>219</v>
      </c>
      <c r="E101" s="194" t="s">
        <v>11</v>
      </c>
      <c r="F101" s="189">
        <v>1</v>
      </c>
      <c r="G101" s="189"/>
      <c r="H101" s="184">
        <f t="shared" si="12"/>
        <v>0</v>
      </c>
      <c r="I101" s="190">
        <v>0.00205</v>
      </c>
      <c r="J101" s="185">
        <f t="shared" si="13"/>
        <v>0.00205</v>
      </c>
      <c r="Q101" s="119"/>
    </row>
    <row r="102" spans="1:17" s="118" customFormat="1" ht="15" customHeight="1">
      <c r="A102" s="192">
        <v>79</v>
      </c>
      <c r="B102" s="193" t="s">
        <v>171</v>
      </c>
      <c r="C102" s="188" t="str">
        <f t="shared" si="11"/>
        <v>764 81-9212.R00</v>
      </c>
      <c r="D102" s="188" t="s">
        <v>220</v>
      </c>
      <c r="E102" s="194" t="s">
        <v>10</v>
      </c>
      <c r="F102" s="189">
        <v>5</v>
      </c>
      <c r="G102" s="189"/>
      <c r="H102" s="184">
        <f t="shared" si="12"/>
        <v>0</v>
      </c>
      <c r="I102" s="190">
        <v>0.00263</v>
      </c>
      <c r="J102" s="185">
        <f t="shared" si="13"/>
        <v>0.01315</v>
      </c>
      <c r="Q102" s="119"/>
    </row>
    <row r="103" spans="1:10" s="266" customFormat="1" ht="15" customHeight="1">
      <c r="A103" s="12">
        <v>80</v>
      </c>
      <c r="B103" s="193" t="s">
        <v>172</v>
      </c>
      <c r="C103" s="188" t="str">
        <f t="shared" si="11"/>
        <v>764 81-9293.RT2</v>
      </c>
      <c r="D103" s="188" t="s">
        <v>221</v>
      </c>
      <c r="E103" s="194" t="s">
        <v>11</v>
      </c>
      <c r="F103" s="189">
        <v>3</v>
      </c>
      <c r="G103" s="333"/>
      <c r="H103" s="184">
        <f t="shared" si="12"/>
        <v>0</v>
      </c>
      <c r="I103" s="190">
        <v>0.00026</v>
      </c>
      <c r="J103" s="185">
        <f t="shared" si="13"/>
        <v>0.0007799999999999999</v>
      </c>
    </row>
    <row r="104" spans="1:18" s="118" customFormat="1" ht="15" customHeight="1">
      <c r="A104" s="192">
        <v>81</v>
      </c>
      <c r="B104" s="94" t="s">
        <v>84</v>
      </c>
      <c r="C104" s="13" t="str">
        <f t="shared" si="11"/>
        <v>998 76-4102.R00</v>
      </c>
      <c r="D104" s="13" t="s">
        <v>85</v>
      </c>
      <c r="E104" s="14" t="s">
        <v>27</v>
      </c>
      <c r="F104" s="15"/>
      <c r="G104" s="15"/>
      <c r="H104" s="16">
        <f t="shared" si="12"/>
        <v>0</v>
      </c>
      <c r="I104" s="17">
        <v>0</v>
      </c>
      <c r="J104" s="18">
        <f t="shared" si="13"/>
        <v>0</v>
      </c>
      <c r="R104" s="119"/>
    </row>
    <row r="105" spans="1:10" s="7" customFormat="1" ht="15" customHeight="1">
      <c r="A105" s="19"/>
      <c r="B105" s="23"/>
      <c r="C105" s="29" t="s">
        <v>66</v>
      </c>
      <c r="D105" s="20" t="s">
        <v>65</v>
      </c>
      <c r="E105" s="21"/>
      <c r="F105" s="43"/>
      <c r="G105" s="22"/>
      <c r="H105" s="22">
        <f>SUM(H91:H104)</f>
        <v>0</v>
      </c>
      <c r="I105" s="23"/>
      <c r="J105" s="24">
        <f>SUM(J91:J104)</f>
        <v>0.6933734999999999</v>
      </c>
    </row>
    <row r="106" spans="1:10" s="95" customFormat="1" ht="15" customHeight="1">
      <c r="A106" s="141"/>
      <c r="B106" s="141"/>
      <c r="C106" s="170"/>
      <c r="D106" s="170"/>
      <c r="E106" s="171"/>
      <c r="F106" s="172"/>
      <c r="G106" s="173"/>
      <c r="H106" s="173"/>
      <c r="I106" s="141"/>
      <c r="J106" s="141"/>
    </row>
    <row r="107" spans="1:10" s="3" customFormat="1" ht="15" customHeight="1">
      <c r="A107" s="218" t="s">
        <v>9</v>
      </c>
      <c r="B107" s="219"/>
      <c r="C107" s="220">
        <v>766</v>
      </c>
      <c r="D107" s="219" t="s">
        <v>104</v>
      </c>
      <c r="E107" s="221"/>
      <c r="F107" s="222"/>
      <c r="G107" s="222"/>
      <c r="H107" s="222"/>
      <c r="I107" s="219"/>
      <c r="J107" s="223"/>
    </row>
    <row r="108" spans="1:10" ht="15" customHeight="1">
      <c r="A108" s="217">
        <v>82</v>
      </c>
      <c r="B108" s="187"/>
      <c r="C108" s="188" t="s">
        <v>105</v>
      </c>
      <c r="D108" s="188" t="s">
        <v>106</v>
      </c>
      <c r="E108" s="334" t="s">
        <v>11</v>
      </c>
      <c r="F108" s="189">
        <v>1</v>
      </c>
      <c r="G108" s="189"/>
      <c r="H108" s="184">
        <f>F108*G108</f>
        <v>0</v>
      </c>
      <c r="I108" s="190">
        <v>0</v>
      </c>
      <c r="J108" s="185">
        <f>F108*I108</f>
        <v>0</v>
      </c>
    </row>
    <row r="109" spans="1:16" ht="15" customHeight="1">
      <c r="A109" s="217">
        <v>83</v>
      </c>
      <c r="B109" s="187"/>
      <c r="C109" s="188" t="s">
        <v>12</v>
      </c>
      <c r="D109" s="188" t="s">
        <v>163</v>
      </c>
      <c r="E109" s="334" t="s">
        <v>11</v>
      </c>
      <c r="F109" s="189">
        <v>1</v>
      </c>
      <c r="G109" s="189"/>
      <c r="H109" s="184">
        <f>F109*G109</f>
        <v>0</v>
      </c>
      <c r="I109" s="190">
        <v>0.05</v>
      </c>
      <c r="J109" s="185">
        <f>F109*I109</f>
        <v>0.05</v>
      </c>
      <c r="N109" s="216"/>
      <c r="P109" s="216"/>
    </row>
    <row r="110" spans="1:16" ht="15" customHeight="1">
      <c r="A110" s="217">
        <v>84</v>
      </c>
      <c r="B110" s="187"/>
      <c r="C110" s="188" t="s">
        <v>12</v>
      </c>
      <c r="D110" s="188" t="s">
        <v>162</v>
      </c>
      <c r="E110" s="334" t="s">
        <v>11</v>
      </c>
      <c r="F110" s="189">
        <v>1</v>
      </c>
      <c r="G110" s="189"/>
      <c r="H110" s="184">
        <f>F110*G110</f>
        <v>0</v>
      </c>
      <c r="I110" s="190">
        <v>0.05</v>
      </c>
      <c r="J110" s="185">
        <f>F110*I110</f>
        <v>0.05</v>
      </c>
      <c r="N110" s="216"/>
      <c r="P110" s="216"/>
    </row>
    <row r="111" spans="1:16" ht="15" customHeight="1">
      <c r="A111" s="217">
        <v>85</v>
      </c>
      <c r="B111" s="187"/>
      <c r="C111" s="188" t="s">
        <v>12</v>
      </c>
      <c r="D111" s="188" t="s">
        <v>110</v>
      </c>
      <c r="E111" s="334" t="s">
        <v>11</v>
      </c>
      <c r="F111" s="189">
        <v>1</v>
      </c>
      <c r="G111" s="189"/>
      <c r="H111" s="184">
        <f>F111*G111</f>
        <v>0</v>
      </c>
      <c r="I111" s="190">
        <v>0.05</v>
      </c>
      <c r="J111" s="185">
        <f>F111*I111</f>
        <v>0.05</v>
      </c>
      <c r="N111" s="216"/>
      <c r="P111" s="216"/>
    </row>
    <row r="112" spans="1:10" s="224" customFormat="1" ht="15" customHeight="1">
      <c r="A112" s="217">
        <v>86</v>
      </c>
      <c r="B112" s="187" t="s">
        <v>107</v>
      </c>
      <c r="C112" s="188" t="str">
        <f>CONCATENATE(LEFT(B112,3)," ",MID(B112,4,2),"-",MID(B112,6,4),".",RIGHT(B112,3))</f>
        <v>998 76-6102.R00</v>
      </c>
      <c r="D112" s="188" t="s">
        <v>108</v>
      </c>
      <c r="E112" s="194" t="s">
        <v>27</v>
      </c>
      <c r="F112" s="189"/>
      <c r="G112" s="189"/>
      <c r="H112" s="184">
        <f>F112*G112</f>
        <v>0</v>
      </c>
      <c r="I112" s="190">
        <v>0</v>
      </c>
      <c r="J112" s="185">
        <f>F112*I112</f>
        <v>0</v>
      </c>
    </row>
    <row r="113" spans="1:10" s="3" customFormat="1" ht="15" customHeight="1">
      <c r="A113" s="225"/>
      <c r="B113" s="226"/>
      <c r="C113" s="227" t="s">
        <v>109</v>
      </c>
      <c r="D113" s="228" t="s">
        <v>104</v>
      </c>
      <c r="E113" s="229"/>
      <c r="F113" s="230"/>
      <c r="G113" s="231"/>
      <c r="H113" s="231">
        <f>SUM(H108:H112)</f>
        <v>0</v>
      </c>
      <c r="I113" s="226"/>
      <c r="J113" s="232">
        <f>SUM(J108:J112)</f>
        <v>0.15000000000000002</v>
      </c>
    </row>
    <row r="114" spans="1:10" ht="15" customHeight="1">
      <c r="A114" s="233"/>
      <c r="B114" s="233"/>
      <c r="C114" s="234"/>
      <c r="D114" s="234"/>
      <c r="E114" s="235"/>
      <c r="F114" s="236"/>
      <c r="G114" s="237"/>
      <c r="H114" s="237"/>
      <c r="I114" s="233"/>
      <c r="J114" s="233"/>
    </row>
    <row r="115" spans="1:10" s="3" customFormat="1" ht="15" customHeight="1">
      <c r="A115" s="218" t="s">
        <v>9</v>
      </c>
      <c r="B115" s="219"/>
      <c r="C115" s="220">
        <v>0</v>
      </c>
      <c r="D115" s="219" t="s">
        <v>223</v>
      </c>
      <c r="E115" s="221"/>
      <c r="F115" s="222"/>
      <c r="G115" s="222"/>
      <c r="H115" s="222"/>
      <c r="I115" s="219"/>
      <c r="J115" s="223"/>
    </row>
    <row r="116" spans="1:10" ht="15" customHeight="1">
      <c r="A116" s="217">
        <v>87</v>
      </c>
      <c r="B116" s="187"/>
      <c r="C116" s="188" t="s">
        <v>225</v>
      </c>
      <c r="D116" s="188" t="s">
        <v>224</v>
      </c>
      <c r="E116" s="334" t="s">
        <v>101</v>
      </c>
      <c r="F116" s="189">
        <v>1</v>
      </c>
      <c r="G116" s="189"/>
      <c r="H116" s="184">
        <f aca="true" t="shared" si="14" ref="H116:H121">F116*G116</f>
        <v>0</v>
      </c>
      <c r="I116" s="190">
        <v>0</v>
      </c>
      <c r="J116" s="185">
        <f aca="true" t="shared" si="15" ref="J116:J121">F116*I116</f>
        <v>0</v>
      </c>
    </row>
    <row r="117" spans="1:10" ht="15" customHeight="1">
      <c r="A117" s="217">
        <v>88</v>
      </c>
      <c r="B117" s="187"/>
      <c r="C117" s="188" t="s">
        <v>226</v>
      </c>
      <c r="D117" s="188" t="s">
        <v>229</v>
      </c>
      <c r="E117" s="334" t="s">
        <v>101</v>
      </c>
      <c r="F117" s="189">
        <v>1</v>
      </c>
      <c r="G117" s="189"/>
      <c r="H117" s="184">
        <f t="shared" si="14"/>
        <v>0</v>
      </c>
      <c r="I117" s="190">
        <v>0</v>
      </c>
      <c r="J117" s="185">
        <f t="shared" si="15"/>
        <v>0</v>
      </c>
    </row>
    <row r="118" spans="1:16" ht="15" customHeight="1">
      <c r="A118" s="217">
        <v>89</v>
      </c>
      <c r="B118" s="187"/>
      <c r="C118" s="188" t="s">
        <v>227</v>
      </c>
      <c r="D118" s="188" t="s">
        <v>228</v>
      </c>
      <c r="E118" s="334" t="s">
        <v>101</v>
      </c>
      <c r="F118" s="189">
        <v>1</v>
      </c>
      <c r="G118" s="189"/>
      <c r="H118" s="184">
        <f t="shared" si="14"/>
        <v>0</v>
      </c>
      <c r="I118" s="190">
        <v>0</v>
      </c>
      <c r="J118" s="185">
        <f t="shared" si="15"/>
        <v>0</v>
      </c>
      <c r="N118" s="216"/>
      <c r="P118" s="216"/>
    </row>
    <row r="119" spans="1:16" ht="15" customHeight="1">
      <c r="A119" s="217">
        <v>90</v>
      </c>
      <c r="B119" s="187"/>
      <c r="C119" s="188" t="s">
        <v>231</v>
      </c>
      <c r="D119" s="188" t="s">
        <v>230</v>
      </c>
      <c r="E119" s="334" t="s">
        <v>101</v>
      </c>
      <c r="F119" s="189">
        <v>1</v>
      </c>
      <c r="G119" s="189"/>
      <c r="H119" s="184">
        <f t="shared" si="14"/>
        <v>0</v>
      </c>
      <c r="I119" s="190">
        <v>0</v>
      </c>
      <c r="J119" s="185">
        <f t="shared" si="15"/>
        <v>0</v>
      </c>
      <c r="N119" s="216"/>
      <c r="P119" s="216"/>
    </row>
    <row r="120" spans="1:16" ht="15" customHeight="1">
      <c r="A120" s="217">
        <v>91</v>
      </c>
      <c r="B120" s="187"/>
      <c r="C120" s="188" t="s">
        <v>233</v>
      </c>
      <c r="D120" s="188" t="s">
        <v>232</v>
      </c>
      <c r="E120" s="334" t="s">
        <v>101</v>
      </c>
      <c r="F120" s="189">
        <v>1</v>
      </c>
      <c r="G120" s="189"/>
      <c r="H120" s="184">
        <f t="shared" si="14"/>
        <v>0</v>
      </c>
      <c r="I120" s="190">
        <v>0</v>
      </c>
      <c r="J120" s="185">
        <f t="shared" si="15"/>
        <v>0</v>
      </c>
      <c r="N120" s="216"/>
      <c r="P120" s="216"/>
    </row>
    <row r="121" spans="1:16" ht="15" customHeight="1">
      <c r="A121" s="217">
        <v>92</v>
      </c>
      <c r="B121" s="187"/>
      <c r="C121" s="188" t="s">
        <v>233</v>
      </c>
      <c r="D121" s="188" t="s">
        <v>234</v>
      </c>
      <c r="E121" s="334" t="s">
        <v>101</v>
      </c>
      <c r="F121" s="189">
        <v>1</v>
      </c>
      <c r="G121" s="189"/>
      <c r="H121" s="184">
        <f t="shared" si="14"/>
        <v>0</v>
      </c>
      <c r="I121" s="190">
        <v>0</v>
      </c>
      <c r="J121" s="185">
        <f t="shared" si="15"/>
        <v>0</v>
      </c>
      <c r="N121" s="216"/>
      <c r="P121" s="216"/>
    </row>
    <row r="122" spans="1:10" s="3" customFormat="1" ht="15" customHeight="1">
      <c r="A122" s="225"/>
      <c r="B122" s="226"/>
      <c r="C122" s="227" t="s">
        <v>235</v>
      </c>
      <c r="D122" s="228" t="s">
        <v>223</v>
      </c>
      <c r="E122" s="229"/>
      <c r="F122" s="230"/>
      <c r="G122" s="231"/>
      <c r="H122" s="231">
        <f>SUM(H116:H121)</f>
        <v>0</v>
      </c>
      <c r="I122" s="226"/>
      <c r="J122" s="232">
        <f>SUM(J116:J121)</f>
        <v>0</v>
      </c>
    </row>
    <row r="123" spans="1:10" ht="15" customHeight="1">
      <c r="A123" s="233"/>
      <c r="B123" s="233"/>
      <c r="C123" s="234"/>
      <c r="D123" s="234"/>
      <c r="E123" s="235"/>
      <c r="F123" s="236"/>
      <c r="G123" s="237"/>
      <c r="H123" s="237"/>
      <c r="I123" s="233"/>
      <c r="J123" s="233"/>
    </row>
    <row r="124" spans="1:10" ht="19.5" customHeight="1">
      <c r="A124" s="363" t="s">
        <v>16</v>
      </c>
      <c r="B124" s="363"/>
      <c r="C124" s="363"/>
      <c r="D124" s="363"/>
      <c r="E124" s="363"/>
      <c r="F124" s="363"/>
      <c r="G124" s="363"/>
      <c r="H124" s="363"/>
      <c r="I124" s="363"/>
      <c r="J124" s="363"/>
    </row>
    <row r="125" spans="1:10" ht="15" customHeight="1">
      <c r="A125" s="67"/>
      <c r="B125" s="67"/>
      <c r="C125" s="9"/>
      <c r="D125" s="9"/>
      <c r="E125" s="10"/>
      <c r="F125" s="44"/>
      <c r="G125" s="11"/>
      <c r="H125" s="11"/>
      <c r="I125" s="67"/>
      <c r="J125" s="67"/>
    </row>
    <row r="126" spans="1:10" s="70" customFormat="1" ht="15" customHeight="1">
      <c r="A126" s="45"/>
      <c r="B126" s="46" t="s">
        <v>17</v>
      </c>
      <c r="C126" s="46" t="s">
        <v>17</v>
      </c>
      <c r="D126" s="46"/>
      <c r="E126" s="69"/>
      <c r="F126" s="47" t="s">
        <v>18</v>
      </c>
      <c r="G126" s="47" t="s">
        <v>19</v>
      </c>
      <c r="H126" s="47" t="s">
        <v>20</v>
      </c>
      <c r="I126" s="47" t="s">
        <v>21</v>
      </c>
      <c r="J126" s="48" t="s">
        <v>22</v>
      </c>
    </row>
    <row r="127" spans="1:10" ht="15" customHeight="1">
      <c r="A127" s="71">
        <f>C5</f>
        <v>96</v>
      </c>
      <c r="B127" s="72"/>
      <c r="C127" s="73" t="str">
        <f>D5</f>
        <v>Bourání konstrukcí</v>
      </c>
      <c r="D127" s="74"/>
      <c r="E127" s="75"/>
      <c r="F127" s="76">
        <f>H25</f>
        <v>0</v>
      </c>
      <c r="G127" s="76">
        <v>0</v>
      </c>
      <c r="H127" s="76">
        <v>0</v>
      </c>
      <c r="I127" s="76">
        <v>0</v>
      </c>
      <c r="J127" s="77">
        <v>0</v>
      </c>
    </row>
    <row r="128" spans="1:10" ht="15" customHeight="1">
      <c r="A128" s="71">
        <f>C31</f>
        <v>712</v>
      </c>
      <c r="B128" s="72"/>
      <c r="C128" s="73" t="str">
        <f>D31</f>
        <v>Povlakové krytiny</v>
      </c>
      <c r="D128" s="74"/>
      <c r="E128" s="75"/>
      <c r="F128" s="76">
        <v>0</v>
      </c>
      <c r="G128" s="76">
        <f>H51</f>
        <v>0</v>
      </c>
      <c r="H128" s="76">
        <v>0</v>
      </c>
      <c r="I128" s="76">
        <v>0</v>
      </c>
      <c r="J128" s="77">
        <v>0</v>
      </c>
    </row>
    <row r="129" spans="1:10" ht="15" customHeight="1">
      <c r="A129" s="71">
        <f>C53</f>
        <v>713</v>
      </c>
      <c r="B129" s="72"/>
      <c r="C129" s="73" t="str">
        <f>D53</f>
        <v>Izolace tepelné</v>
      </c>
      <c r="D129" s="74"/>
      <c r="E129" s="75"/>
      <c r="F129" s="76">
        <v>0</v>
      </c>
      <c r="G129" s="76">
        <f>H65</f>
        <v>0</v>
      </c>
      <c r="H129" s="76">
        <v>0</v>
      </c>
      <c r="I129" s="76">
        <v>0</v>
      </c>
      <c r="J129" s="77">
        <v>0</v>
      </c>
    </row>
    <row r="130" spans="1:10" ht="15" customHeight="1">
      <c r="A130" s="71">
        <f>C67</f>
        <v>721</v>
      </c>
      <c r="B130" s="72"/>
      <c r="C130" s="73" t="str">
        <f>D67</f>
        <v>Zdravotně technické instalace budov</v>
      </c>
      <c r="D130" s="74"/>
      <c r="E130" s="75"/>
      <c r="F130" s="76">
        <v>0</v>
      </c>
      <c r="G130" s="76">
        <f>H71</f>
        <v>0</v>
      </c>
      <c r="H130" s="76">
        <v>0</v>
      </c>
      <c r="I130" s="76">
        <v>0</v>
      </c>
      <c r="J130" s="77">
        <v>0</v>
      </c>
    </row>
    <row r="131" spans="1:10" ht="15" customHeight="1">
      <c r="A131" s="71">
        <f>C73</f>
        <v>762</v>
      </c>
      <c r="B131" s="72"/>
      <c r="C131" s="73" t="str">
        <f>D73</f>
        <v>Konstrukce tesařské</v>
      </c>
      <c r="D131" s="74"/>
      <c r="E131" s="75"/>
      <c r="F131" s="76">
        <v>0</v>
      </c>
      <c r="G131" s="76">
        <f>H88</f>
        <v>0</v>
      </c>
      <c r="H131" s="76">
        <v>0</v>
      </c>
      <c r="I131" s="76">
        <v>0</v>
      </c>
      <c r="J131" s="77">
        <v>0</v>
      </c>
    </row>
    <row r="132" spans="1:10" ht="15" customHeight="1">
      <c r="A132" s="71">
        <f>C90</f>
        <v>764</v>
      </c>
      <c r="B132" s="72"/>
      <c r="C132" s="73" t="str">
        <f>D90</f>
        <v>Konstrukce klempířské</v>
      </c>
      <c r="D132" s="74"/>
      <c r="E132" s="75"/>
      <c r="F132" s="76">
        <v>0</v>
      </c>
      <c r="G132" s="76">
        <f>H105</f>
        <v>0</v>
      </c>
      <c r="H132" s="76">
        <v>0</v>
      </c>
      <c r="I132" s="76">
        <v>0</v>
      </c>
      <c r="J132" s="77">
        <v>0</v>
      </c>
    </row>
    <row r="133" spans="1:10" ht="15" customHeight="1">
      <c r="A133" s="71">
        <f>C107</f>
        <v>766</v>
      </c>
      <c r="B133" s="72"/>
      <c r="C133" s="73" t="str">
        <f>D107</f>
        <v>Konstrukce truhlářské</v>
      </c>
      <c r="D133" s="74"/>
      <c r="E133" s="75"/>
      <c r="F133" s="76">
        <v>0</v>
      </c>
      <c r="G133" s="76">
        <f>H113</f>
        <v>0</v>
      </c>
      <c r="H133" s="76">
        <v>0</v>
      </c>
      <c r="I133" s="76">
        <v>0</v>
      </c>
      <c r="J133" s="77">
        <v>0</v>
      </c>
    </row>
    <row r="134" spans="1:10" ht="15" customHeight="1">
      <c r="A134" s="71">
        <f>C115</f>
        <v>0</v>
      </c>
      <c r="B134" s="72"/>
      <c r="C134" s="73" t="str">
        <f>D115</f>
        <v>Vedlejší a ostatní náklady</v>
      </c>
      <c r="D134" s="74"/>
      <c r="E134" s="75"/>
      <c r="F134" s="76">
        <v>0</v>
      </c>
      <c r="G134" s="76">
        <f>H114</f>
        <v>0</v>
      </c>
      <c r="H134" s="76">
        <v>0</v>
      </c>
      <c r="I134" s="76">
        <v>0</v>
      </c>
      <c r="J134" s="77">
        <v>0</v>
      </c>
    </row>
    <row r="135" spans="1:10" s="42" customFormat="1" ht="15" customHeight="1">
      <c r="A135" s="49"/>
      <c r="B135" s="50" t="s">
        <v>23</v>
      </c>
      <c r="C135" s="50" t="s">
        <v>15</v>
      </c>
      <c r="D135" s="51"/>
      <c r="E135" s="50"/>
      <c r="F135" s="52">
        <f>SUM(F127:F134)</f>
        <v>0</v>
      </c>
      <c r="G135" s="52">
        <f>SUM(G127:G134)</f>
        <v>0</v>
      </c>
      <c r="H135" s="52">
        <f>SUM(H127:H134)</f>
        <v>0</v>
      </c>
      <c r="I135" s="52">
        <f>SUM(I127:I134)</f>
        <v>0</v>
      </c>
      <c r="J135" s="53">
        <f>SUM(J127:J134)</f>
        <v>0</v>
      </c>
    </row>
    <row r="136" spans="1:16" ht="15" customHeight="1">
      <c r="A136" s="67"/>
      <c r="B136" s="67"/>
      <c r="C136" s="9"/>
      <c r="D136" s="9"/>
      <c r="E136" s="10"/>
      <c r="F136" s="44"/>
      <c r="G136" s="11"/>
      <c r="H136" s="11"/>
      <c r="I136" s="67"/>
      <c r="J136" s="67"/>
      <c r="O136" s="176"/>
      <c r="P136"/>
    </row>
    <row r="137" spans="1:58" ht="19.5" customHeight="1">
      <c r="A137" s="363" t="s">
        <v>24</v>
      </c>
      <c r="B137" s="363"/>
      <c r="C137" s="363"/>
      <c r="D137" s="363"/>
      <c r="E137" s="363"/>
      <c r="F137" s="363"/>
      <c r="G137" s="363"/>
      <c r="H137" s="363"/>
      <c r="I137" s="363"/>
      <c r="J137" s="363"/>
      <c r="BB137" s="78"/>
      <c r="BC137" s="78"/>
      <c r="BD137" s="78"/>
      <c r="BE137" s="78"/>
      <c r="BF137" s="78"/>
    </row>
    <row r="138" spans="1:10" ht="15" customHeight="1">
      <c r="A138" s="68"/>
      <c r="B138" s="68"/>
      <c r="C138" s="68"/>
      <c r="D138" s="68"/>
      <c r="E138" s="68"/>
      <c r="F138" s="68"/>
      <c r="G138" s="68"/>
      <c r="H138" s="68"/>
      <c r="I138" s="68"/>
      <c r="J138" s="68"/>
    </row>
    <row r="139" spans="1:10" ht="15" customHeight="1">
      <c r="A139" s="54"/>
      <c r="B139" s="55"/>
      <c r="C139" s="55" t="s">
        <v>25</v>
      </c>
      <c r="D139" s="79"/>
      <c r="E139" s="79"/>
      <c r="F139" s="56" t="s">
        <v>26</v>
      </c>
      <c r="G139" s="56" t="s">
        <v>27</v>
      </c>
      <c r="H139" s="56" t="s">
        <v>28</v>
      </c>
      <c r="I139" s="364" t="s">
        <v>26</v>
      </c>
      <c r="J139" s="365"/>
    </row>
    <row r="140" spans="1:15" ht="15" customHeight="1">
      <c r="A140" s="80">
        <v>1</v>
      </c>
      <c r="B140" s="72"/>
      <c r="C140" s="74" t="s">
        <v>29</v>
      </c>
      <c r="D140" s="74"/>
      <c r="E140" s="81"/>
      <c r="F140" s="76">
        <v>0</v>
      </c>
      <c r="G140" s="82">
        <v>0</v>
      </c>
      <c r="H140" s="83">
        <f>SUM(F135:J135)</f>
        <v>0</v>
      </c>
      <c r="I140" s="361">
        <f>(H140/100)*G140+F140</f>
        <v>0</v>
      </c>
      <c r="J140" s="362"/>
      <c r="K140" s="95"/>
      <c r="L140"/>
      <c r="M140"/>
      <c r="N140" s="95"/>
      <c r="O140" s="136"/>
    </row>
    <row r="141" spans="1:13" ht="15" customHeight="1">
      <c r="A141" s="80">
        <v>2</v>
      </c>
      <c r="B141" s="72"/>
      <c r="C141" s="263" t="s">
        <v>222</v>
      </c>
      <c r="D141" s="74"/>
      <c r="E141" s="81"/>
      <c r="F141" s="76">
        <v>0</v>
      </c>
      <c r="G141" s="82">
        <v>0</v>
      </c>
      <c r="H141" s="83">
        <f>SUM(F135:J135)</f>
        <v>0</v>
      </c>
      <c r="I141" s="361">
        <f aca="true" t="shared" si="16" ref="I141:I146">(H141/100)*G141+F141</f>
        <v>0</v>
      </c>
      <c r="J141" s="362"/>
      <c r="M141"/>
    </row>
    <row r="142" spans="1:13" ht="15" customHeight="1">
      <c r="A142" s="80">
        <v>3</v>
      </c>
      <c r="B142" s="72"/>
      <c r="C142" s="74" t="s">
        <v>30</v>
      </c>
      <c r="D142" s="74"/>
      <c r="E142" s="81"/>
      <c r="F142" s="76">
        <v>0</v>
      </c>
      <c r="G142" s="82">
        <v>0</v>
      </c>
      <c r="H142" s="83">
        <f>SUM(F135:J135)</f>
        <v>0</v>
      </c>
      <c r="I142" s="361">
        <f t="shared" si="16"/>
        <v>0</v>
      </c>
      <c r="J142" s="362"/>
      <c r="M142" s="174"/>
    </row>
    <row r="143" spans="1:13" ht="15" customHeight="1">
      <c r="A143" s="80">
        <v>4</v>
      </c>
      <c r="B143" s="72"/>
      <c r="C143" s="74" t="s">
        <v>31</v>
      </c>
      <c r="D143" s="74"/>
      <c r="E143" s="81"/>
      <c r="F143" s="76">
        <v>0</v>
      </c>
      <c r="G143" s="82">
        <v>0</v>
      </c>
      <c r="H143" s="83">
        <f>SUM(F135:J135)</f>
        <v>0</v>
      </c>
      <c r="I143" s="361">
        <f t="shared" si="16"/>
        <v>0</v>
      </c>
      <c r="J143" s="362"/>
      <c r="M143" s="7"/>
    </row>
    <row r="144" spans="1:10" ht="15" customHeight="1">
      <c r="A144" s="80">
        <v>5</v>
      </c>
      <c r="B144" s="72"/>
      <c r="C144" s="74" t="s">
        <v>32</v>
      </c>
      <c r="D144" s="74"/>
      <c r="E144" s="81"/>
      <c r="F144" s="76">
        <v>0</v>
      </c>
      <c r="G144" s="82">
        <v>0</v>
      </c>
      <c r="H144" s="83">
        <f>SUM(F135:J135)</f>
        <v>0</v>
      </c>
      <c r="I144" s="361">
        <f t="shared" si="16"/>
        <v>0</v>
      </c>
      <c r="J144" s="362"/>
    </row>
    <row r="145" spans="1:10" ht="15" customHeight="1">
      <c r="A145" s="80">
        <v>6</v>
      </c>
      <c r="B145" s="72"/>
      <c r="C145" s="74" t="s">
        <v>33</v>
      </c>
      <c r="D145" s="74"/>
      <c r="E145" s="81"/>
      <c r="F145" s="76">
        <v>0</v>
      </c>
      <c r="G145" s="82">
        <v>0</v>
      </c>
      <c r="H145" s="83">
        <f>SUM(F135:J135)</f>
        <v>0</v>
      </c>
      <c r="I145" s="361">
        <f t="shared" si="16"/>
        <v>0</v>
      </c>
      <c r="J145" s="362"/>
    </row>
    <row r="146" spans="1:14" ht="15" customHeight="1">
      <c r="A146" s="84">
        <v>7</v>
      </c>
      <c r="B146" s="85"/>
      <c r="C146" s="86" t="s">
        <v>34</v>
      </c>
      <c r="D146" s="86"/>
      <c r="E146" s="87"/>
      <c r="F146" s="88">
        <v>0</v>
      </c>
      <c r="G146" s="89">
        <v>0</v>
      </c>
      <c r="H146" s="83">
        <f>SUM(F135:J135)</f>
        <v>0</v>
      </c>
      <c r="I146" s="361">
        <f t="shared" si="16"/>
        <v>0</v>
      </c>
      <c r="J146" s="362"/>
      <c r="N146" s="95"/>
    </row>
    <row r="147" spans="1:10" ht="15" customHeight="1">
      <c r="A147" s="90"/>
      <c r="B147" s="57" t="s">
        <v>35</v>
      </c>
      <c r="C147" s="58" t="s">
        <v>15</v>
      </c>
      <c r="D147" s="91"/>
      <c r="E147" s="92"/>
      <c r="F147" s="91"/>
      <c r="G147" s="91"/>
      <c r="H147" s="91"/>
      <c r="I147" s="59"/>
      <c r="J147" s="60">
        <f>SUM(I140:J146)</f>
        <v>0</v>
      </c>
    </row>
    <row r="148" spans="1:18" ht="15" customHeight="1">
      <c r="A148" s="67"/>
      <c r="B148" s="67"/>
      <c r="C148" s="61"/>
      <c r="D148" s="61"/>
      <c r="E148" s="62"/>
      <c r="F148" s="63"/>
      <c r="G148" s="64"/>
      <c r="H148" s="64"/>
      <c r="I148" s="67"/>
      <c r="J148" s="67"/>
      <c r="K148" s="65"/>
      <c r="L148" s="65"/>
      <c r="M148" s="65"/>
      <c r="N148" s="65"/>
      <c r="O148" s="65"/>
      <c r="P148" s="65"/>
      <c r="Q148" s="65"/>
      <c r="R148" s="65"/>
    </row>
    <row r="149" spans="1:10" s="8" customFormat="1" ht="24.75" customHeight="1">
      <c r="A149" s="335" t="s">
        <v>13</v>
      </c>
      <c r="B149" s="336"/>
      <c r="C149" s="337"/>
      <c r="D149" s="337"/>
      <c r="E149" s="338"/>
      <c r="F149" s="339"/>
      <c r="G149" s="340"/>
      <c r="H149" s="366">
        <f>CEILING(SUM(F135:J135,J147),1)</f>
        <v>0</v>
      </c>
      <c r="I149" s="366"/>
      <c r="J149" s="367"/>
    </row>
    <row r="150" spans="1:10" s="3" customFormat="1" ht="19.5" customHeight="1">
      <c r="A150" s="30" t="s">
        <v>241</v>
      </c>
      <c r="B150" s="31"/>
      <c r="C150" s="32"/>
      <c r="D150" s="32"/>
      <c r="E150" s="33"/>
      <c r="F150" s="34"/>
      <c r="G150" s="35"/>
      <c r="H150" s="356">
        <f>CEILING(H149/100*21,1)</f>
        <v>0</v>
      </c>
      <c r="I150" s="356"/>
      <c r="J150" s="357"/>
    </row>
    <row r="151" spans="1:10" s="3" customFormat="1" ht="19.5" customHeight="1">
      <c r="A151" s="36" t="s">
        <v>0</v>
      </c>
      <c r="B151" s="37"/>
      <c r="C151" s="38"/>
      <c r="D151" s="38"/>
      <c r="E151" s="39"/>
      <c r="F151" s="40"/>
      <c r="G151" s="41"/>
      <c r="H151" s="358">
        <f>SUM(H149:J150)</f>
        <v>0</v>
      </c>
      <c r="I151" s="359"/>
      <c r="J151" s="360"/>
    </row>
    <row r="152" spans="1:10" s="95" customFormat="1" ht="1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</row>
    <row r="153" spans="1:10" s="162" customFormat="1" ht="19.5" customHeight="1">
      <c r="A153" s="160" t="s">
        <v>88</v>
      </c>
      <c r="B153" s="161"/>
      <c r="C153" s="161"/>
      <c r="D153" s="161"/>
      <c r="E153" s="161"/>
      <c r="F153" s="161"/>
      <c r="G153" s="161"/>
      <c r="H153" s="161"/>
      <c r="I153" s="161"/>
      <c r="J153" s="161"/>
    </row>
    <row r="154" spans="1:10" ht="15" customHeight="1">
      <c r="A154" s="96"/>
      <c r="B154" s="97"/>
      <c r="C154" s="97"/>
      <c r="D154" s="97"/>
      <c r="E154" s="97"/>
      <c r="F154" s="97"/>
      <c r="G154" s="97"/>
      <c r="H154" s="97"/>
      <c r="I154" s="97"/>
      <c r="J154" s="97"/>
    </row>
    <row r="155" spans="1:10" ht="15" customHeight="1">
      <c r="A155" s="210" t="s">
        <v>116</v>
      </c>
      <c r="B155" s="97"/>
      <c r="C155" s="97"/>
      <c r="D155" s="97"/>
      <c r="E155" s="97"/>
      <c r="F155" s="97"/>
      <c r="G155" s="97"/>
      <c r="H155" s="97"/>
      <c r="I155" s="97"/>
      <c r="J155" s="97"/>
    </row>
    <row r="156" spans="1:10" ht="15" customHeight="1">
      <c r="A156" s="210" t="s">
        <v>117</v>
      </c>
      <c r="B156" s="97"/>
      <c r="C156" s="97"/>
      <c r="D156" s="97"/>
      <c r="E156" s="97"/>
      <c r="F156" s="97"/>
      <c r="G156" s="97"/>
      <c r="H156" s="97"/>
      <c r="I156" s="97"/>
      <c r="J156" s="97"/>
    </row>
    <row r="157" spans="1:10" s="95" customFormat="1" ht="15" customHeight="1">
      <c r="A157" s="211" t="s">
        <v>242</v>
      </c>
      <c r="B157" s="93"/>
      <c r="C157" s="93"/>
      <c r="D157" s="93"/>
      <c r="E157" s="93"/>
      <c r="F157" s="93"/>
      <c r="G157" s="93"/>
      <c r="H157" s="93"/>
      <c r="I157" s="93"/>
      <c r="J157" s="93"/>
    </row>
    <row r="158" spans="1:10" s="95" customFormat="1" ht="15" customHeight="1">
      <c r="A158" s="211" t="s">
        <v>243</v>
      </c>
      <c r="B158" s="93"/>
      <c r="C158" s="93"/>
      <c r="D158" s="93"/>
      <c r="E158" s="93"/>
      <c r="F158" s="93"/>
      <c r="G158" s="93"/>
      <c r="H158" s="93"/>
      <c r="I158" s="93"/>
      <c r="J158" s="93"/>
    </row>
    <row r="159" spans="1:10" s="95" customFormat="1" ht="15" customHeight="1">
      <c r="A159" s="211" t="s">
        <v>118</v>
      </c>
      <c r="B159" s="93"/>
      <c r="C159" s="93"/>
      <c r="D159" s="93"/>
      <c r="E159" s="93"/>
      <c r="F159" s="93"/>
      <c r="G159" s="93"/>
      <c r="H159" s="93"/>
      <c r="I159" s="93"/>
      <c r="J159" s="93"/>
    </row>
    <row r="160" spans="1:10" s="95" customFormat="1" ht="15" customHeight="1">
      <c r="A160" s="211" t="s">
        <v>118</v>
      </c>
      <c r="B160" s="93"/>
      <c r="C160" s="93"/>
      <c r="D160" s="93"/>
      <c r="E160" s="93"/>
      <c r="F160" s="93"/>
      <c r="G160" s="93"/>
      <c r="H160" s="93"/>
      <c r="I160" s="93"/>
      <c r="J160" s="93"/>
    </row>
    <row r="161" spans="1:10" ht="15" customHeight="1">
      <c r="A161" s="238" t="s">
        <v>119</v>
      </c>
      <c r="B161" s="97"/>
      <c r="C161" s="97"/>
      <c r="D161" s="97"/>
      <c r="E161" s="97"/>
      <c r="F161" s="97"/>
      <c r="G161" s="97"/>
      <c r="H161" s="97"/>
      <c r="I161" s="97"/>
      <c r="J161" s="97"/>
    </row>
    <row r="162" spans="1:10" ht="15" customHeight="1">
      <c r="A162" s="238" t="s">
        <v>120</v>
      </c>
      <c r="B162" s="97"/>
      <c r="C162" s="97"/>
      <c r="D162" s="97"/>
      <c r="E162" s="97"/>
      <c r="F162" s="97"/>
      <c r="G162" s="97"/>
      <c r="H162" s="97"/>
      <c r="I162" s="97"/>
      <c r="J162" s="97"/>
    </row>
    <row r="163" spans="1:10" s="95" customFormat="1" ht="15" customHeight="1">
      <c r="A163" s="142" t="s">
        <v>121</v>
      </c>
      <c r="B163" s="93"/>
      <c r="C163" s="93"/>
      <c r="D163" s="93"/>
      <c r="E163" s="93"/>
      <c r="F163" s="93"/>
      <c r="G163" s="93"/>
      <c r="H163" s="93"/>
      <c r="I163" s="93"/>
      <c r="J163" s="93"/>
    </row>
    <row r="164" spans="1:10" ht="1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</row>
    <row r="165" spans="1:10" s="162" customFormat="1" ht="19.5" customHeight="1">
      <c r="A165" s="160" t="s">
        <v>182</v>
      </c>
      <c r="B165" s="161"/>
      <c r="C165" s="161"/>
      <c r="D165" s="161"/>
      <c r="E165" s="161"/>
      <c r="F165" s="161"/>
      <c r="G165" s="161"/>
      <c r="H165" s="161"/>
      <c r="I165" s="161"/>
      <c r="J165" s="161"/>
    </row>
    <row r="166" spans="1:10" ht="15" customHeight="1">
      <c r="A166" s="96"/>
      <c r="B166" s="97"/>
      <c r="C166" s="97"/>
      <c r="D166" s="97"/>
      <c r="E166" s="97"/>
      <c r="F166" s="97"/>
      <c r="G166" s="97"/>
      <c r="H166" s="97"/>
      <c r="I166" s="97"/>
      <c r="J166" s="97"/>
    </row>
    <row r="167" spans="1:10" ht="15" customHeight="1">
      <c r="A167" s="210" t="s">
        <v>116</v>
      </c>
      <c r="B167" s="97"/>
      <c r="C167" s="97"/>
      <c r="D167" s="97"/>
      <c r="E167" s="97"/>
      <c r="F167" s="97"/>
      <c r="G167" s="97"/>
      <c r="H167" s="97"/>
      <c r="I167" s="97"/>
      <c r="J167" s="97"/>
    </row>
    <row r="168" spans="1:10" ht="15" customHeight="1">
      <c r="A168" s="210" t="s">
        <v>117</v>
      </c>
      <c r="B168" s="97"/>
      <c r="C168" s="97"/>
      <c r="D168" s="97"/>
      <c r="E168" s="97"/>
      <c r="F168" s="97"/>
      <c r="G168" s="97"/>
      <c r="H168" s="97"/>
      <c r="I168" s="97"/>
      <c r="J168" s="97"/>
    </row>
    <row r="169" spans="1:10" s="95" customFormat="1" ht="15" customHeight="1">
      <c r="A169" s="211" t="s">
        <v>242</v>
      </c>
      <c r="B169" s="93"/>
      <c r="C169" s="93"/>
      <c r="D169" s="93"/>
      <c r="E169" s="93"/>
      <c r="F169" s="93"/>
      <c r="G169" s="93"/>
      <c r="H169" s="93"/>
      <c r="I169" s="93"/>
      <c r="J169" s="93"/>
    </row>
    <row r="170" spans="1:10" s="95" customFormat="1" ht="15" customHeight="1">
      <c r="A170" s="211" t="s">
        <v>243</v>
      </c>
      <c r="B170" s="93"/>
      <c r="C170" s="93"/>
      <c r="D170" s="93"/>
      <c r="E170" s="93"/>
      <c r="F170" s="93"/>
      <c r="G170" s="93"/>
      <c r="H170" s="93"/>
      <c r="I170" s="93"/>
      <c r="J170" s="93"/>
    </row>
    <row r="171" spans="1:10" s="95" customFormat="1" ht="15" customHeight="1">
      <c r="A171" s="211" t="s">
        <v>244</v>
      </c>
      <c r="B171" s="93"/>
      <c r="C171" s="93"/>
      <c r="D171" s="93"/>
      <c r="E171" s="93"/>
      <c r="F171" s="93"/>
      <c r="G171" s="93"/>
      <c r="H171" s="93"/>
      <c r="I171" s="93"/>
      <c r="J171" s="93"/>
    </row>
    <row r="172" spans="1:10" ht="15" customHeight="1">
      <c r="A172" s="238" t="s">
        <v>119</v>
      </c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15" customHeight="1">
      <c r="A173" s="238" t="s">
        <v>120</v>
      </c>
      <c r="B173" s="97"/>
      <c r="C173" s="97"/>
      <c r="D173" s="97"/>
      <c r="E173" s="97"/>
      <c r="F173" s="97"/>
      <c r="G173" s="97"/>
      <c r="H173" s="97"/>
      <c r="I173" s="97"/>
      <c r="J173" s="97"/>
    </row>
    <row r="174" spans="1:10" s="95" customFormat="1" ht="15" customHeight="1">
      <c r="A174" s="142" t="s">
        <v>121</v>
      </c>
      <c r="B174" s="93"/>
      <c r="C174" s="93"/>
      <c r="D174" s="93"/>
      <c r="E174" s="93"/>
      <c r="F174" s="93"/>
      <c r="G174" s="93"/>
      <c r="H174" s="93"/>
      <c r="I174" s="93"/>
      <c r="J174" s="93"/>
    </row>
    <row r="176" ht="12.75">
      <c r="J176" s="209"/>
    </row>
  </sheetData>
  <sheetProtection/>
  <mergeCells count="14">
    <mergeCell ref="A1:J1"/>
    <mergeCell ref="A124:J124"/>
    <mergeCell ref="A137:J137"/>
    <mergeCell ref="I139:J139"/>
    <mergeCell ref="I146:J146"/>
    <mergeCell ref="H149:J149"/>
    <mergeCell ref="H150:J150"/>
    <mergeCell ref="H151:J151"/>
    <mergeCell ref="I140:J140"/>
    <mergeCell ref="I141:J141"/>
    <mergeCell ref="I142:J142"/>
    <mergeCell ref="I143:J143"/>
    <mergeCell ref="I144:J144"/>
    <mergeCell ref="I145:J145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6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Izolmont 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Cenová nabídka</dc:title>
  <dc:subject/>
  <dc:creator>František Dvořan ml.</dc:creator>
  <cp:keywords/>
  <dc:description/>
  <cp:lastModifiedBy>Oldřich Břinda</cp:lastModifiedBy>
  <cp:lastPrinted>2021-07-27T10:37:25Z</cp:lastPrinted>
  <dcterms:created xsi:type="dcterms:W3CDTF">2002-09-16T16:29:56Z</dcterms:created>
  <dcterms:modified xsi:type="dcterms:W3CDTF">2021-11-26T14:32:39Z</dcterms:modified>
  <cp:category/>
  <cp:version/>
  <cp:contentType/>
  <cp:contentStatus/>
</cp:coreProperties>
</file>